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AutoCAD 2006 ROI Generator" sheetId="1" r:id="rId1"/>
  </sheets>
  <definedNames/>
  <calcPr fullCalcOnLoad="1"/>
</workbook>
</file>

<file path=xl/sharedStrings.xml><?xml version="1.0" encoding="utf-8"?>
<sst xmlns="http://schemas.openxmlformats.org/spreadsheetml/2006/main" count="78" uniqueCount="54">
  <si>
    <t>`</t>
  </si>
  <si>
    <t>Beginner</t>
  </si>
  <si>
    <t>Intermediate</t>
  </si>
  <si>
    <t>Advanced</t>
  </si>
  <si>
    <t>Embracer</t>
  </si>
  <si>
    <t>Accepter</t>
  </si>
  <si>
    <t>AvePgain</t>
  </si>
  <si>
    <t>InitPloss</t>
  </si>
  <si>
    <t>TtoPzero</t>
  </si>
  <si>
    <t>TtoPzero = days to get to same productivity as 2002</t>
  </si>
  <si>
    <t>AvePgain = average eventual productivity gain</t>
  </si>
  <si>
    <t>InitPloss = initial productivity loss</t>
  </si>
  <si>
    <t>&lt; 10</t>
  </si>
  <si>
    <t>10 to 20</t>
  </si>
  <si>
    <t>&gt; 20</t>
  </si>
  <si>
    <t>Hours/week</t>
  </si>
  <si>
    <t>Meaning</t>
  </si>
  <si>
    <t>Characteristic</t>
  </si>
  <si>
    <t>Number of days for this user to reach same productivity level as with 2002</t>
  </si>
  <si>
    <t>Initial productivity loss after switchover</t>
  </si>
  <si>
    <t>Average eventual productivity gain</t>
  </si>
  <si>
    <t>Worst</t>
  </si>
  <si>
    <t>Hourly rate</t>
  </si>
  <si>
    <t>4. Upgrade Strategy</t>
  </si>
  <si>
    <t>x</t>
  </si>
  <si>
    <t>y</t>
  </si>
  <si>
    <t>Best</t>
  </si>
  <si>
    <t>Your case</t>
  </si>
  <si>
    <t>AutoCAD 2006 Upgrade ROI Generator</t>
  </si>
  <si>
    <t>AveHr/Wk</t>
  </si>
  <si>
    <t>7. ROI Calculation</t>
  </si>
  <si>
    <t>Training Time in Weeks</t>
  </si>
  <si>
    <t>Initial productivity Loss</t>
  </si>
  <si>
    <t>Eventual productivity Gain</t>
  </si>
  <si>
    <t>2. AutoCAD Usage Level</t>
  </si>
  <si>
    <t>Hidden calculation cells</t>
  </si>
  <si>
    <t>How do you rate yourself as an AutoCAD user?</t>
  </si>
  <si>
    <t>3. AutoCAD Skill Level</t>
  </si>
  <si>
    <t>How would you characterise your upgrade strategy?</t>
  </si>
  <si>
    <t>Too Busy</t>
  </si>
  <si>
    <t>Which of the following ranges matches your average weekly AutoCAD usage?</t>
  </si>
  <si>
    <t>10 to 20 hours per week</t>
  </si>
  <si>
    <t>5. Productivity curve</t>
  </si>
  <si>
    <t>Weekly Costs for Design and Documentation</t>
  </si>
  <si>
    <t>1. Average Hourly Rate for Design Work</t>
  </si>
  <si>
    <t>What is your current average hourly rate for design work?</t>
  </si>
  <si>
    <t>NB: The following curve automatically updates dependent on your responses.</t>
  </si>
  <si>
    <t>Upgrade Software Costs</t>
  </si>
  <si>
    <t>First Year 2006 Upgrade ROI</t>
  </si>
  <si>
    <t>Directions: Answer the following questions by entering your own data in cells highlighted in yellow.  The spreadsheet then calculates your own productivity curve and ROI.</t>
  </si>
  <si>
    <t xml:space="preserve">NB: 1 is not a valid answer, because 1 signifies a 'sceptic' who chooses not to upgrade </t>
  </si>
  <si>
    <t>Less than 10 hours per week</t>
  </si>
  <si>
    <t>More than 20 hours per week</t>
  </si>
  <si>
    <t>Autodesk and AutoCAD are registered trademarks of Autodesk, Inc., in the USA and other countries.  The figures in this ROI Generator are derived from a study commissioned by Autodesk, Inc. Product information and specifications are subject to change without notice. Autodesk, Inc., and its subsidiaries provide this information “as is,” without warranty of any kind, either express or implied. While every effort has been made to make the study as fair and objective as possible, your results may differ.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</si>
</sst>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409]#,##0.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15">
    <font>
      <sz val="10"/>
      <name val="Arial"/>
      <family val="0"/>
    </font>
    <font>
      <b/>
      <sz val="16"/>
      <name val="Arial"/>
      <family val="2"/>
    </font>
    <font>
      <b/>
      <sz val="10"/>
      <name val="Arial"/>
      <family val="2"/>
    </font>
    <font>
      <b/>
      <sz val="14"/>
      <name val="Arial"/>
      <family val="2"/>
    </font>
    <font>
      <sz val="14"/>
      <name val="Arial"/>
      <family val="2"/>
    </font>
    <font>
      <sz val="8"/>
      <name val="Arial"/>
      <family val="0"/>
    </font>
    <font>
      <u val="single"/>
      <sz val="10"/>
      <color indexed="12"/>
      <name val="Arial"/>
      <family val="0"/>
    </font>
    <font>
      <u val="single"/>
      <sz val="10"/>
      <color indexed="36"/>
      <name val="Arial"/>
      <family val="0"/>
    </font>
    <font>
      <b/>
      <sz val="12"/>
      <name val="Arial"/>
      <family val="0"/>
    </font>
    <font>
      <sz val="12"/>
      <name val="Arial"/>
      <family val="0"/>
    </font>
    <font>
      <sz val="10"/>
      <color indexed="10"/>
      <name val="Arial"/>
      <family val="0"/>
    </font>
    <font>
      <b/>
      <sz val="18"/>
      <name val="Arial"/>
      <family val="2"/>
    </font>
    <font>
      <sz val="10"/>
      <color indexed="9"/>
      <name val="Arial"/>
      <family val="0"/>
    </font>
    <font>
      <b/>
      <sz val="16"/>
      <color indexed="9"/>
      <name val="Arial"/>
      <family val="0"/>
    </font>
    <font>
      <b/>
      <sz val="10"/>
      <color indexed="9"/>
      <name val="Arial"/>
      <family val="0"/>
    </font>
  </fonts>
  <fills count="8">
    <fill>
      <patternFill/>
    </fill>
    <fill>
      <patternFill patternType="gray125"/>
    </fill>
    <fill>
      <patternFill patternType="solid">
        <fgColor indexed="43"/>
        <bgColor indexed="64"/>
      </patternFill>
    </fill>
    <fill>
      <patternFill patternType="solid">
        <fgColor indexed="48"/>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s>
  <borders count="12">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3" fillId="0" borderId="0" xfId="0" applyFont="1" applyFill="1" applyBorder="1" applyAlignment="1">
      <alignment/>
    </xf>
    <xf numFmtId="0" fontId="4" fillId="0" borderId="0" xfId="0" applyFont="1" applyAlignment="1">
      <alignment/>
    </xf>
    <xf numFmtId="0" fontId="2"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172" fontId="0" fillId="0" borderId="0" xfId="0" applyNumberFormat="1" applyFill="1" applyBorder="1" applyAlignment="1">
      <alignment horizontal="center"/>
    </xf>
    <xf numFmtId="0" fontId="0" fillId="0" borderId="0" xfId="0" applyFill="1" applyBorder="1" applyAlignment="1" applyProtection="1">
      <alignment horizontal="center"/>
      <protection locked="0"/>
    </xf>
    <xf numFmtId="9" fontId="0" fillId="0" borderId="0" xfId="21" applyFill="1" applyBorder="1" applyAlignment="1">
      <alignment horizontal="center"/>
    </xf>
    <xf numFmtId="0" fontId="0" fillId="0" borderId="0" xfId="0" applyFont="1" applyAlignment="1">
      <alignment/>
    </xf>
    <xf numFmtId="0" fontId="2" fillId="2" borderId="1" xfId="0" applyFont="1" applyFill="1" applyBorder="1" applyAlignment="1">
      <alignment horizontal="center"/>
    </xf>
    <xf numFmtId="0" fontId="0" fillId="0" borderId="0" xfId="0" applyFont="1" applyBorder="1" applyAlignment="1">
      <alignment/>
    </xf>
    <xf numFmtId="0" fontId="2" fillId="0" borderId="0" xfId="0" applyFont="1" applyFill="1" applyBorder="1" applyAlignment="1">
      <alignment/>
    </xf>
    <xf numFmtId="0" fontId="0" fillId="0" borderId="0" xfId="0" applyFont="1" applyAlignment="1">
      <alignment vertical="top" wrapText="1"/>
    </xf>
    <xf numFmtId="0" fontId="10" fillId="0" borderId="0" xfId="0" applyFont="1" applyAlignment="1">
      <alignment/>
    </xf>
    <xf numFmtId="0" fontId="1" fillId="3" borderId="0" xfId="0" applyFont="1" applyFill="1" applyAlignment="1">
      <alignment horizontal="center"/>
    </xf>
    <xf numFmtId="0" fontId="0" fillId="3" borderId="0" xfId="0" applyFill="1" applyAlignment="1">
      <alignment/>
    </xf>
    <xf numFmtId="0" fontId="0" fillId="3" borderId="0" xfId="0" applyFill="1" applyBorder="1" applyAlignment="1">
      <alignment horizontal="center" wrapText="1"/>
    </xf>
    <xf numFmtId="0" fontId="0" fillId="3" borderId="0" xfId="0" applyFont="1" applyFill="1" applyAlignment="1">
      <alignment/>
    </xf>
    <xf numFmtId="0" fontId="0" fillId="3" borderId="0" xfId="0" applyFont="1" applyFill="1" applyAlignment="1">
      <alignment horizontal="center"/>
    </xf>
    <xf numFmtId="172" fontId="0" fillId="3" borderId="0" xfId="0" applyNumberFormat="1" applyFont="1" applyFill="1" applyBorder="1" applyAlignment="1" applyProtection="1">
      <alignment horizontal="center"/>
      <protection locked="0"/>
    </xf>
    <xf numFmtId="0" fontId="0" fillId="3" borderId="0" xfId="0" applyFill="1" applyBorder="1" applyAlignment="1">
      <alignment/>
    </xf>
    <xf numFmtId="0" fontId="2" fillId="3" borderId="0" xfId="0" applyFont="1" applyFill="1" applyBorder="1" applyAlignment="1">
      <alignment horizontal="center"/>
    </xf>
    <xf numFmtId="0" fontId="1" fillId="3" borderId="0" xfId="0" applyFont="1" applyFill="1" applyAlignment="1">
      <alignment/>
    </xf>
    <xf numFmtId="0" fontId="0" fillId="3" borderId="0" xfId="0" applyFont="1" applyFill="1" applyBorder="1" applyAlignment="1">
      <alignment horizontal="center"/>
    </xf>
    <xf numFmtId="0" fontId="2" fillId="3" borderId="0" xfId="0" applyFont="1" applyFill="1" applyAlignment="1">
      <alignment horizontal="center"/>
    </xf>
    <xf numFmtId="172" fontId="0" fillId="3" borderId="0" xfId="0" applyNumberFormat="1" applyFill="1" applyBorder="1" applyAlignment="1" applyProtection="1">
      <alignment horizontal="center"/>
      <protection locked="0"/>
    </xf>
    <xf numFmtId="172" fontId="0" fillId="3" borderId="0" xfId="0" applyNumberFormat="1" applyFill="1" applyBorder="1" applyAlignment="1" applyProtection="1">
      <alignment horizontal="center"/>
      <protection/>
    </xf>
    <xf numFmtId="173" fontId="0" fillId="3" borderId="0" xfId="0" applyNumberFormat="1" applyFill="1" applyBorder="1" applyAlignment="1" applyProtection="1">
      <alignment horizontal="center"/>
      <protection locked="0"/>
    </xf>
    <xf numFmtId="9" fontId="0" fillId="3" borderId="0" xfId="21" applyFill="1" applyBorder="1" applyAlignment="1" applyProtection="1">
      <alignment horizontal="center"/>
      <protection locked="0"/>
    </xf>
    <xf numFmtId="9" fontId="3" fillId="3" borderId="0" xfId="21" applyFont="1" applyFill="1" applyBorder="1" applyAlignment="1">
      <alignment horizontal="center"/>
    </xf>
    <xf numFmtId="0" fontId="0" fillId="3" borderId="0" xfId="0" applyFont="1" applyFill="1" applyAlignment="1">
      <alignment/>
    </xf>
    <xf numFmtId="0" fontId="1" fillId="3" borderId="0" xfId="0" applyFont="1" applyFill="1" applyBorder="1" applyAlignment="1">
      <alignment/>
    </xf>
    <xf numFmtId="172" fontId="2" fillId="2" borderId="1" xfId="0" applyNumberFormat="1" applyFont="1" applyFill="1" applyBorder="1" applyAlignment="1" applyProtection="1">
      <alignment horizontal="center"/>
      <protection locked="0"/>
    </xf>
    <xf numFmtId="0" fontId="0" fillId="4" borderId="0" xfId="0" applyFill="1" applyAlignment="1">
      <alignment/>
    </xf>
    <xf numFmtId="0" fontId="0" fillId="4" borderId="0" xfId="0" applyFont="1" applyFill="1" applyAlignment="1">
      <alignment/>
    </xf>
    <xf numFmtId="0" fontId="0" fillId="4" borderId="2" xfId="0" applyFont="1" applyFill="1" applyBorder="1" applyAlignment="1">
      <alignment/>
    </xf>
    <xf numFmtId="0" fontId="0" fillId="4" borderId="3" xfId="0" applyFont="1" applyFill="1" applyBorder="1" applyAlignment="1">
      <alignment horizontal="center"/>
    </xf>
    <xf numFmtId="0" fontId="0" fillId="4" borderId="4" xfId="0" applyFont="1" applyFill="1" applyBorder="1" applyAlignment="1">
      <alignment horizontal="center"/>
    </xf>
    <xf numFmtId="0" fontId="0" fillId="4" borderId="0" xfId="0" applyFont="1" applyFill="1" applyAlignment="1">
      <alignment horizontal="center"/>
    </xf>
    <xf numFmtId="0" fontId="0" fillId="4" borderId="5" xfId="0" applyFont="1" applyFill="1" applyBorder="1" applyAlignment="1">
      <alignment/>
    </xf>
    <xf numFmtId="0" fontId="0" fillId="4" borderId="0" xfId="0" applyFont="1" applyFill="1" applyBorder="1" applyAlignment="1">
      <alignment horizontal="center"/>
    </xf>
    <xf numFmtId="172" fontId="0" fillId="4" borderId="6" xfId="0" applyNumberFormat="1" applyFont="1" applyFill="1" applyBorder="1" applyAlignment="1" applyProtection="1">
      <alignment horizontal="center"/>
      <protection locked="0"/>
    </xf>
    <xf numFmtId="172" fontId="0" fillId="4" borderId="0" xfId="0" applyNumberFormat="1" applyFont="1" applyFill="1" applyBorder="1" applyAlignment="1" applyProtection="1">
      <alignment horizontal="center"/>
      <protection locked="0"/>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5" xfId="0" applyFill="1" applyBorder="1" applyAlignment="1">
      <alignment/>
    </xf>
    <xf numFmtId="0" fontId="0" fillId="4" borderId="0" xfId="0" applyFill="1" applyBorder="1" applyAlignment="1">
      <alignment/>
    </xf>
    <xf numFmtId="0" fontId="2" fillId="4" borderId="0" xfId="0" applyFont="1" applyFill="1" applyBorder="1" applyAlignment="1">
      <alignment horizontal="center"/>
    </xf>
    <xf numFmtId="0" fontId="2" fillId="4" borderId="6" xfId="0" applyFont="1" applyFill="1" applyBorder="1" applyAlignment="1">
      <alignment horizontal="center"/>
    </xf>
    <xf numFmtId="17" fontId="0" fillId="4" borderId="0" xfId="0" applyNumberFormat="1" applyFill="1" applyBorder="1" applyAlignment="1">
      <alignment/>
    </xf>
    <xf numFmtId="0" fontId="2" fillId="4" borderId="8" xfId="0" applyFont="1" applyFill="1" applyBorder="1" applyAlignment="1">
      <alignment horizontal="center"/>
    </xf>
    <xf numFmtId="0" fontId="2" fillId="4" borderId="9" xfId="0" applyFont="1" applyFill="1" applyBorder="1" applyAlignment="1">
      <alignment horizontal="center"/>
    </xf>
    <xf numFmtId="0" fontId="0" fillId="4" borderId="4" xfId="0" applyFill="1" applyBorder="1" applyAlignment="1">
      <alignment/>
    </xf>
    <xf numFmtId="0" fontId="0" fillId="4" borderId="6" xfId="0" applyFill="1" applyBorder="1" applyAlignment="1">
      <alignment/>
    </xf>
    <xf numFmtId="0" fontId="10" fillId="4" borderId="0" xfId="0" applyFont="1" applyFill="1" applyAlignment="1">
      <alignment/>
    </xf>
    <xf numFmtId="0" fontId="0" fillId="4" borderId="2" xfId="0" applyFont="1" applyFill="1" applyBorder="1" applyAlignment="1">
      <alignment horizontal="center"/>
    </xf>
    <xf numFmtId="0" fontId="0" fillId="4" borderId="0" xfId="0" applyFont="1" applyFill="1" applyAlignment="1">
      <alignment/>
    </xf>
    <xf numFmtId="0" fontId="2" fillId="4" borderId="0" xfId="0" applyFont="1" applyFill="1" applyAlignment="1">
      <alignment horizontal="center"/>
    </xf>
    <xf numFmtId="0" fontId="2" fillId="4" borderId="0" xfId="0" applyFont="1" applyFill="1" applyAlignment="1">
      <alignment/>
    </xf>
    <xf numFmtId="172" fontId="0" fillId="4" borderId="0" xfId="0" applyNumberFormat="1" applyFill="1" applyBorder="1" applyAlignment="1" applyProtection="1">
      <alignment horizontal="center"/>
      <protection locked="0"/>
    </xf>
    <xf numFmtId="172" fontId="0" fillId="4" borderId="0" xfId="0" applyNumberFormat="1" applyFill="1" applyBorder="1" applyAlignment="1" applyProtection="1">
      <alignment horizontal="center"/>
      <protection/>
    </xf>
    <xf numFmtId="173" fontId="0" fillId="4" borderId="0" xfId="0" applyNumberFormat="1" applyFill="1" applyBorder="1" applyAlignment="1" applyProtection="1">
      <alignment horizontal="center"/>
      <protection locked="0"/>
    </xf>
    <xf numFmtId="9" fontId="0" fillId="4" borderId="0" xfId="21" applyFill="1" applyBorder="1" applyAlignment="1" applyProtection="1">
      <alignment horizontal="center"/>
      <protection locked="0"/>
    </xf>
    <xf numFmtId="0" fontId="3" fillId="4" borderId="0" xfId="0" applyFont="1" applyFill="1" applyBorder="1" applyAlignment="1">
      <alignment/>
    </xf>
    <xf numFmtId="9" fontId="3" fillId="4" borderId="0" xfId="21" applyFont="1" applyFill="1" applyBorder="1" applyAlignment="1">
      <alignment horizontal="center"/>
    </xf>
    <xf numFmtId="0" fontId="12" fillId="0" borderId="0" xfId="0" applyFont="1" applyFill="1" applyBorder="1" applyAlignment="1">
      <alignment/>
    </xf>
    <xf numFmtId="0" fontId="12" fillId="0" borderId="0" xfId="0" applyFont="1" applyAlignment="1">
      <alignment/>
    </xf>
    <xf numFmtId="0" fontId="12"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horizontal="center"/>
    </xf>
    <xf numFmtId="0" fontId="12" fillId="0" borderId="0" xfId="0" applyFont="1" applyBorder="1" applyAlignment="1">
      <alignment/>
    </xf>
    <xf numFmtId="0" fontId="14" fillId="0" borderId="0" xfId="0" applyFont="1" applyAlignment="1">
      <alignment/>
    </xf>
    <xf numFmtId="0" fontId="14"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xf>
    <xf numFmtId="0" fontId="0" fillId="0" borderId="0" xfId="0" applyFont="1" applyBorder="1" applyAlignment="1">
      <alignment/>
    </xf>
    <xf numFmtId="9" fontId="2" fillId="0" borderId="0" xfId="21" applyFont="1" applyBorder="1" applyAlignment="1">
      <alignment horizontal="center"/>
    </xf>
    <xf numFmtId="0" fontId="0" fillId="0" borderId="0" xfId="0" applyFont="1" applyBorder="1" applyAlignment="1">
      <alignment/>
    </xf>
    <xf numFmtId="0" fontId="0" fillId="0" borderId="0" xfId="0" applyFont="1" applyBorder="1" applyAlignment="1">
      <alignment vertical="top" wrapText="1"/>
    </xf>
    <xf numFmtId="9" fontId="3" fillId="0" borderId="0" xfId="21" applyFont="1" applyBorder="1" applyAlignment="1">
      <alignment horizontal="center"/>
    </xf>
    <xf numFmtId="0" fontId="12" fillId="0" borderId="0" xfId="0" applyFont="1" applyFill="1" applyBorder="1" applyAlignment="1" applyProtection="1">
      <alignment horizontal="center"/>
      <protection hidden="1"/>
    </xf>
    <xf numFmtId="0" fontId="12" fillId="0" borderId="0" xfId="0" applyFont="1" applyFill="1" applyBorder="1" applyAlignment="1" applyProtection="1">
      <alignment/>
      <protection hidden="1"/>
    </xf>
    <xf numFmtId="0" fontId="12" fillId="0" borderId="0" xfId="0" applyFon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13" fillId="0" borderId="0" xfId="0" applyFont="1" applyFill="1" applyBorder="1" applyAlignment="1" applyProtection="1">
      <alignment/>
      <protection hidden="1"/>
    </xf>
    <xf numFmtId="17" fontId="12" fillId="0" borderId="0" xfId="0" applyNumberFormat="1" applyFont="1" applyFill="1" applyBorder="1" applyAlignment="1" applyProtection="1">
      <alignment/>
      <protection hidden="1"/>
    </xf>
    <xf numFmtId="0" fontId="13" fillId="0" borderId="0" xfId="0" applyFont="1" applyFill="1" applyBorder="1" applyAlignment="1" applyProtection="1">
      <alignment/>
      <protection hidden="1"/>
    </xf>
    <xf numFmtId="0" fontId="14" fillId="0" borderId="0" xfId="0" applyFont="1" applyAlignment="1" applyProtection="1">
      <alignment/>
      <protection hidden="1"/>
    </xf>
    <xf numFmtId="2" fontId="14" fillId="0" borderId="0"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1" fontId="12" fillId="0" borderId="0" xfId="0" applyNumberFormat="1" applyFont="1" applyFill="1" applyBorder="1" applyAlignment="1" applyProtection="1">
      <alignment horizontal="center"/>
      <protection hidden="1"/>
    </xf>
    <xf numFmtId="1" fontId="12" fillId="0" borderId="0" xfId="21" applyNumberFormat="1" applyFont="1" applyFill="1" applyBorder="1" applyAlignment="1" applyProtection="1">
      <alignment horizontal="center"/>
      <protection hidden="1"/>
    </xf>
    <xf numFmtId="0" fontId="11" fillId="5" borderId="0" xfId="0" applyFont="1" applyFill="1" applyAlignment="1">
      <alignment horizontal="center"/>
    </xf>
    <xf numFmtId="0" fontId="2" fillId="2" borderId="0" xfId="0" applyFont="1" applyFill="1" applyBorder="1" applyAlignment="1">
      <alignment horizontal="center" wrapText="1"/>
    </xf>
    <xf numFmtId="0" fontId="1" fillId="6" borderId="0" xfId="0" applyFont="1" applyFill="1" applyAlignment="1">
      <alignment horizontal="center"/>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readingOrder="1"/>
    </xf>
    <xf numFmtId="0" fontId="0" fillId="0" borderId="0" xfId="0" applyAlignment="1">
      <alignment wrapText="1"/>
    </xf>
    <xf numFmtId="172" fontId="0" fillId="0" borderId="10" xfId="0" applyNumberFormat="1" applyFill="1" applyBorder="1" applyAlignment="1" applyProtection="1">
      <alignment horizontal="center"/>
      <protection/>
    </xf>
    <xf numFmtId="9" fontId="3" fillId="7" borderId="1" xfId="21" applyFont="1" applyFill="1" applyBorder="1" applyAlignment="1">
      <alignment horizontal="center"/>
    </xf>
    <xf numFmtId="173" fontId="0" fillId="0" borderId="11" xfId="0" applyNumberFormat="1" applyFill="1" applyBorder="1" applyAlignment="1" applyProtection="1">
      <alignment horizontal="center"/>
      <protection/>
    </xf>
    <xf numFmtId="9" fontId="0" fillId="0" borderId="11" xfId="2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Worst case</c:v>
          </c:tx>
          <c:extLst>
            <c:ext xmlns:c14="http://schemas.microsoft.com/office/drawing/2007/8/2/chart" uri="{6F2FDCE9-48DA-4B69-8628-5D25D57E5C99}">
              <c14:invertSolidFillFmt>
                <c14:spPr>
                  <a:solidFill>
                    <a:srgbClr val="000000"/>
                  </a:solidFill>
                </c14:spPr>
              </c14:invertSolidFillFmt>
            </c:ext>
          </c:extLst>
          <c:xVal>
            <c:numRef>
              <c:f>'AutoCAD 2006 ROI Generator'!$K$46:$K$49</c:f>
              <c:numCache>
                <c:ptCount val="4"/>
                <c:pt idx="0">
                  <c:v>0</c:v>
                </c:pt>
                <c:pt idx="1">
                  <c:v>10</c:v>
                </c:pt>
                <c:pt idx="2">
                  <c:v>15.62429696287964</c:v>
                </c:pt>
                <c:pt idx="3">
                  <c:v>30</c:v>
                </c:pt>
              </c:numCache>
            </c:numRef>
          </c:xVal>
          <c:yVal>
            <c:numRef>
              <c:f>'AutoCAD 2006 ROI Generator'!$L$46:$L$49</c:f>
              <c:numCache>
                <c:ptCount val="4"/>
                <c:pt idx="0">
                  <c:v>-26.67</c:v>
                </c:pt>
                <c:pt idx="1">
                  <c:v>0</c:v>
                </c:pt>
                <c:pt idx="2">
                  <c:v>15</c:v>
                </c:pt>
                <c:pt idx="3">
                  <c:v>15</c:v>
                </c:pt>
              </c:numCache>
            </c:numRef>
          </c:yVal>
          <c:smooth val="0"/>
        </c:ser>
        <c:ser>
          <c:idx val="1"/>
          <c:order val="1"/>
          <c:tx>
            <c:v>Best case</c:v>
          </c:tx>
          <c:extLst>
            <c:ext xmlns:c14="http://schemas.microsoft.com/office/drawing/2007/8/2/chart" uri="{6F2FDCE9-48DA-4B69-8628-5D25D57E5C99}">
              <c14:invertSolidFillFmt>
                <c14:spPr>
                  <a:solidFill>
                    <a:srgbClr val="000000"/>
                  </a:solidFill>
                </c14:spPr>
              </c14:invertSolidFillFmt>
            </c:ext>
          </c:extLst>
          <c:xVal>
            <c:numRef>
              <c:f>'AutoCAD 2006 ROI Generator'!$M$46:$M$49</c:f>
              <c:numCache>
                <c:ptCount val="4"/>
                <c:pt idx="0">
                  <c:v>0</c:v>
                </c:pt>
                <c:pt idx="1">
                  <c:v>2</c:v>
                </c:pt>
                <c:pt idx="2">
                  <c:v>7.251312828207052</c:v>
                </c:pt>
                <c:pt idx="3">
                  <c:v>30</c:v>
                </c:pt>
              </c:numCache>
            </c:numRef>
          </c:xVal>
          <c:yVal>
            <c:numRef>
              <c:f>'AutoCAD 2006 ROI Generator'!$N$46:$N$49</c:f>
              <c:numCache>
                <c:ptCount val="4"/>
                <c:pt idx="0">
                  <c:v>-13.33</c:v>
                </c:pt>
                <c:pt idx="1">
                  <c:v>0</c:v>
                </c:pt>
                <c:pt idx="2">
                  <c:v>35</c:v>
                </c:pt>
                <c:pt idx="3">
                  <c:v>35</c:v>
                </c:pt>
              </c:numCache>
            </c:numRef>
          </c:yVal>
          <c:smooth val="0"/>
        </c:ser>
        <c:ser>
          <c:idx val="2"/>
          <c:order val="2"/>
          <c:tx>
            <c:v>Your case</c:v>
          </c:tx>
          <c:extLst>
            <c:ext xmlns:c14="http://schemas.microsoft.com/office/drawing/2007/8/2/chart" uri="{6F2FDCE9-48DA-4B69-8628-5D25D57E5C99}">
              <c14:invertSolidFillFmt>
                <c14:spPr>
                  <a:solidFill>
                    <a:srgbClr val="000000"/>
                  </a:solidFill>
                </c14:spPr>
              </c14:invertSolidFillFmt>
            </c:ext>
          </c:extLst>
          <c:xVal>
            <c:numRef>
              <c:f>'AutoCAD 2006 ROI Generator'!$O$46:$O$49</c:f>
              <c:numCache>
                <c:ptCount val="4"/>
                <c:pt idx="0">
                  <c:v>0</c:v>
                </c:pt>
                <c:pt idx="1">
                  <c:v>5</c:v>
                </c:pt>
                <c:pt idx="2">
                  <c:v>11.25</c:v>
                </c:pt>
                <c:pt idx="3">
                  <c:v>30</c:v>
                </c:pt>
              </c:numCache>
            </c:numRef>
          </c:xVal>
          <c:yVal>
            <c:numRef>
              <c:f>'AutoCAD 2006 ROI Generator'!$P$46:$P$49</c:f>
              <c:numCache>
                <c:ptCount val="4"/>
                <c:pt idx="0">
                  <c:v>-20</c:v>
                </c:pt>
                <c:pt idx="1">
                  <c:v>0</c:v>
                </c:pt>
                <c:pt idx="2">
                  <c:v>25</c:v>
                </c:pt>
                <c:pt idx="3">
                  <c:v>25</c:v>
                </c:pt>
              </c:numCache>
            </c:numRef>
          </c:yVal>
          <c:smooth val="0"/>
        </c:ser>
        <c:axId val="15594768"/>
        <c:axId val="6135185"/>
      </c:scatterChart>
      <c:valAx>
        <c:axId val="15594768"/>
        <c:scaling>
          <c:orientation val="minMax"/>
        </c:scaling>
        <c:axPos val="b"/>
        <c:title>
          <c:tx>
            <c:rich>
              <a:bodyPr vert="horz" rot="0" anchor="ctr"/>
              <a:lstStyle/>
              <a:p>
                <a:pPr algn="ctr">
                  <a:defRPr/>
                </a:pPr>
                <a:r>
                  <a:rPr lang="en-US" cap="none" sz="1200" b="1" i="0" u="none" baseline="0">
                    <a:latin typeface="Arial"/>
                    <a:ea typeface="Arial"/>
                    <a:cs typeface="Arial"/>
                  </a:rPr>
                  <a:t>Time (days)</a:t>
                </a:r>
              </a:p>
            </c:rich>
          </c:tx>
          <c:layout/>
          <c:overlay val="0"/>
          <c:spPr>
            <a:noFill/>
            <a:ln>
              <a:noFill/>
            </a:ln>
          </c:spPr>
        </c:title>
        <c:delete val="0"/>
        <c:numFmt formatCode="General" sourceLinked="1"/>
        <c:majorTickMark val="out"/>
        <c:minorTickMark val="none"/>
        <c:tickLblPos val="nextTo"/>
        <c:crossAx val="6135185"/>
        <c:crosses val="autoZero"/>
        <c:crossBetween val="midCat"/>
        <c:dispUnits/>
      </c:valAx>
      <c:valAx>
        <c:axId val="6135185"/>
        <c:scaling>
          <c:orientation val="minMax"/>
        </c:scaling>
        <c:axPos val="l"/>
        <c:title>
          <c:tx>
            <c:rich>
              <a:bodyPr vert="horz" rot="-5400000" anchor="ctr"/>
              <a:lstStyle/>
              <a:p>
                <a:pPr algn="ctr">
                  <a:defRPr/>
                </a:pPr>
                <a:r>
                  <a:rPr lang="en-US" cap="none" sz="1200" b="1" i="0" u="none" baseline="0">
                    <a:latin typeface="Arial"/>
                    <a:ea typeface="Arial"/>
                    <a:cs typeface="Arial"/>
                  </a:rPr>
                  <a:t>Productivity change (%)</a:t>
                </a:r>
              </a:p>
            </c:rich>
          </c:tx>
          <c:layout/>
          <c:overlay val="0"/>
          <c:spPr>
            <a:noFill/>
            <a:ln>
              <a:noFill/>
            </a:ln>
          </c:spPr>
        </c:title>
        <c:delete val="0"/>
        <c:numFmt formatCode="General" sourceLinked="1"/>
        <c:majorTickMark val="out"/>
        <c:minorTickMark val="none"/>
        <c:tickLblPos val="nextTo"/>
        <c:crossAx val="15594768"/>
        <c:crosses val="autoZero"/>
        <c:crossBetween val="midCat"/>
        <c:dispUnits/>
      </c:valAx>
      <c:spPr>
        <a:solidFill>
          <a:srgbClr val="C0C0C0"/>
        </a:solidFill>
        <a:ln w="12700">
          <a:solidFill>
            <a:srgbClr val="808080"/>
          </a:solidFill>
        </a:ln>
      </c:spPr>
    </c:plotArea>
    <c:legend>
      <c:legendPos val="t"/>
      <c:layout/>
      <c:overlay val="0"/>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7</xdr:col>
      <xdr:colOff>0</xdr:colOff>
      <xdr:row>53</xdr:row>
      <xdr:rowOff>0</xdr:rowOff>
    </xdr:to>
    <xdr:graphicFrame>
      <xdr:nvGraphicFramePr>
        <xdr:cNvPr id="1" name="Chart 1"/>
        <xdr:cNvGraphicFramePr/>
      </xdr:nvGraphicFramePr>
      <xdr:xfrm>
        <a:off x="285750" y="6200775"/>
        <a:ext cx="636270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0"/>
  <sheetViews>
    <sheetView showGridLines="0" tabSelected="1" workbookViewId="0" topLeftCell="A1">
      <selection activeCell="F59" sqref="F59"/>
    </sheetView>
  </sheetViews>
  <sheetFormatPr defaultColWidth="9.140625" defaultRowHeight="12.75"/>
  <cols>
    <col min="1" max="1" width="4.28125" style="0" customWidth="1"/>
    <col min="3" max="3" width="14.421875" style="0" customWidth="1"/>
    <col min="4" max="4" width="26.140625" style="0" customWidth="1"/>
    <col min="5" max="5" width="16.421875" style="0" customWidth="1"/>
    <col min="6" max="6" width="16.7109375" style="0" customWidth="1"/>
    <col min="7" max="7" width="12.57421875" style="0" customWidth="1"/>
    <col min="8" max="8" width="5.00390625" style="0" customWidth="1"/>
    <col min="9" max="9" width="9.28125" style="3" customWidth="1"/>
    <col min="10" max="10" width="10.7109375" style="3" customWidth="1"/>
    <col min="11" max="14" width="9.28125" style="3" customWidth="1"/>
    <col min="15" max="15" width="10.140625" style="3" customWidth="1"/>
    <col min="16" max="16" width="9.28125" style="3" customWidth="1"/>
    <col min="17" max="17" width="9.140625" style="3" customWidth="1"/>
    <col min="21" max="21" width="10.00390625" style="0" customWidth="1"/>
  </cols>
  <sheetData>
    <row r="1" spans="1:20" ht="37.5" customHeight="1">
      <c r="A1" s="20"/>
      <c r="B1" s="102" t="s">
        <v>28</v>
      </c>
      <c r="C1" s="102"/>
      <c r="D1" s="102"/>
      <c r="E1" s="102"/>
      <c r="F1" s="102"/>
      <c r="G1" s="102"/>
      <c r="H1" s="19"/>
      <c r="I1" s="73"/>
      <c r="J1" s="73"/>
      <c r="K1" s="73"/>
      <c r="L1" s="73"/>
      <c r="M1" s="73"/>
      <c r="N1" s="73"/>
      <c r="O1" s="73"/>
      <c r="P1" s="73"/>
      <c r="Q1" s="78"/>
      <c r="R1" s="3"/>
      <c r="S1" s="3"/>
      <c r="T1" s="3"/>
    </row>
    <row r="2" spans="1:20" ht="28.5" customHeight="1">
      <c r="A2" s="20"/>
      <c r="B2" s="103" t="s">
        <v>49</v>
      </c>
      <c r="C2" s="103"/>
      <c r="D2" s="103"/>
      <c r="E2" s="103"/>
      <c r="F2" s="103"/>
      <c r="G2" s="103"/>
      <c r="H2" s="21"/>
      <c r="I2" s="75"/>
      <c r="J2" s="75"/>
      <c r="K2" s="75"/>
      <c r="L2" s="75"/>
      <c r="M2" s="75"/>
      <c r="N2" s="73"/>
      <c r="O2" s="73"/>
      <c r="P2" s="73"/>
      <c r="Q2" s="78"/>
      <c r="R2" s="3"/>
      <c r="S2" s="3"/>
      <c r="T2" s="3"/>
    </row>
    <row r="3" spans="1:20" ht="20.25">
      <c r="A3" s="20"/>
      <c r="B3" s="104" t="s">
        <v>44</v>
      </c>
      <c r="C3" s="104"/>
      <c r="D3" s="104"/>
      <c r="E3" s="104"/>
      <c r="F3" s="104"/>
      <c r="G3" s="104"/>
      <c r="H3" s="19"/>
      <c r="I3" s="76"/>
      <c r="J3" s="76"/>
      <c r="K3" s="76"/>
      <c r="L3" s="76"/>
      <c r="M3" s="76"/>
      <c r="N3" s="73"/>
      <c r="O3" s="73"/>
      <c r="P3" s="73"/>
      <c r="Q3" s="78"/>
      <c r="R3" s="3"/>
      <c r="S3" s="3"/>
      <c r="T3" s="3"/>
    </row>
    <row r="4" spans="1:20" ht="12.75">
      <c r="A4" s="20"/>
      <c r="B4" s="38"/>
      <c r="C4" s="38"/>
      <c r="D4" s="39"/>
      <c r="E4" s="39"/>
      <c r="F4" s="39"/>
      <c r="G4" s="39"/>
      <c r="H4" s="22"/>
      <c r="I4" s="75"/>
      <c r="J4" s="75"/>
      <c r="K4" s="75"/>
      <c r="L4" s="75"/>
      <c r="M4" s="75"/>
      <c r="N4" s="73"/>
      <c r="O4" s="73"/>
      <c r="P4" s="73"/>
      <c r="Q4" s="78"/>
      <c r="R4" s="3"/>
      <c r="S4" s="3"/>
      <c r="T4" s="3"/>
    </row>
    <row r="5" spans="1:22" ht="13.5" thickBot="1">
      <c r="A5" s="20"/>
      <c r="B5" s="38"/>
      <c r="C5" s="40" t="s">
        <v>45</v>
      </c>
      <c r="D5" s="41"/>
      <c r="E5" s="41"/>
      <c r="F5" s="42"/>
      <c r="G5" s="43"/>
      <c r="H5" s="23"/>
      <c r="I5" s="88"/>
      <c r="J5" s="88"/>
      <c r="K5" s="88"/>
      <c r="L5" s="88"/>
      <c r="M5" s="88"/>
      <c r="N5" s="89"/>
      <c r="O5" s="89"/>
      <c r="P5" s="89"/>
      <c r="Q5" s="90"/>
      <c r="R5" s="91"/>
      <c r="S5" s="91"/>
      <c r="T5" s="91"/>
      <c r="U5" s="92"/>
      <c r="V5" s="92"/>
    </row>
    <row r="6" spans="1:23" ht="13.5" thickBot="1">
      <c r="A6" s="20"/>
      <c r="B6" s="38"/>
      <c r="C6" s="44"/>
      <c r="D6" s="45" t="s">
        <v>22</v>
      </c>
      <c r="E6" s="37">
        <v>60</v>
      </c>
      <c r="F6" s="46"/>
      <c r="G6" s="47"/>
      <c r="H6" s="24"/>
      <c r="I6" s="88"/>
      <c r="J6" s="88"/>
      <c r="K6" s="89"/>
      <c r="L6" s="88"/>
      <c r="M6" s="88"/>
      <c r="N6" s="89"/>
      <c r="O6" s="89"/>
      <c r="P6" s="89"/>
      <c r="Q6" s="90"/>
      <c r="R6" s="90"/>
      <c r="S6" s="90"/>
      <c r="T6" s="90"/>
      <c r="U6" s="93"/>
      <c r="V6" s="93"/>
      <c r="W6" s="74"/>
    </row>
    <row r="7" spans="1:23" ht="12.75">
      <c r="A7" s="20"/>
      <c r="B7" s="38"/>
      <c r="C7" s="48"/>
      <c r="D7" s="49"/>
      <c r="E7" s="49"/>
      <c r="F7" s="50"/>
      <c r="G7" s="38"/>
      <c r="H7" s="20"/>
      <c r="I7" s="89"/>
      <c r="J7" s="89" t="s">
        <v>35</v>
      </c>
      <c r="K7" s="89"/>
      <c r="L7" s="89"/>
      <c r="M7" s="89"/>
      <c r="N7" s="89"/>
      <c r="O7" s="89"/>
      <c r="P7" s="89"/>
      <c r="Q7" s="90"/>
      <c r="R7" s="90"/>
      <c r="S7" s="90"/>
      <c r="T7" s="90"/>
      <c r="U7" s="93"/>
      <c r="V7" s="93"/>
      <c r="W7" s="74"/>
    </row>
    <row r="8" spans="1:45" ht="12.75">
      <c r="A8" s="20"/>
      <c r="B8" s="38"/>
      <c r="C8" s="38"/>
      <c r="D8" s="38"/>
      <c r="E8" s="38"/>
      <c r="F8" s="38"/>
      <c r="G8" s="38"/>
      <c r="H8" s="20"/>
      <c r="I8" s="89"/>
      <c r="J8" s="89"/>
      <c r="K8" s="89"/>
      <c r="L8" s="89"/>
      <c r="M8" s="89"/>
      <c r="N8" s="89"/>
      <c r="O8" s="89"/>
      <c r="P8" s="89"/>
      <c r="Q8" s="90"/>
      <c r="R8" s="90"/>
      <c r="S8" s="90"/>
      <c r="T8" s="90"/>
      <c r="U8" s="93"/>
      <c r="V8" s="93"/>
      <c r="W8" s="74"/>
      <c r="AM8" s="8"/>
      <c r="AN8" s="6"/>
      <c r="AO8" s="6"/>
      <c r="AP8" s="9"/>
      <c r="AQ8" s="6"/>
      <c r="AR8" s="9"/>
      <c r="AS8" s="6"/>
    </row>
    <row r="9" spans="1:45" ht="20.25">
      <c r="A9" s="20"/>
      <c r="B9" s="104" t="s">
        <v>34</v>
      </c>
      <c r="C9" s="104"/>
      <c r="D9" s="104"/>
      <c r="E9" s="104"/>
      <c r="F9" s="104"/>
      <c r="G9" s="104"/>
      <c r="H9" s="19"/>
      <c r="I9" s="94"/>
      <c r="J9" s="94"/>
      <c r="K9" s="94"/>
      <c r="L9" s="94"/>
      <c r="M9" s="94"/>
      <c r="N9" s="89"/>
      <c r="O9" s="89"/>
      <c r="P9" s="89"/>
      <c r="Q9" s="90"/>
      <c r="R9" s="90"/>
      <c r="S9" s="90"/>
      <c r="T9" s="90"/>
      <c r="U9" s="93"/>
      <c r="V9" s="93"/>
      <c r="W9" s="74"/>
      <c r="AM9" s="8"/>
      <c r="AN9" s="6"/>
      <c r="AO9" s="6"/>
      <c r="AP9" s="9"/>
      <c r="AQ9" s="6"/>
      <c r="AR9" s="9"/>
      <c r="AS9" s="6"/>
    </row>
    <row r="10" spans="1:45" ht="12.75">
      <c r="A10" s="20"/>
      <c r="B10" s="38"/>
      <c r="C10" s="38"/>
      <c r="D10" s="38"/>
      <c r="E10" s="38"/>
      <c r="F10" s="38"/>
      <c r="G10" s="38"/>
      <c r="H10" s="20"/>
      <c r="I10" s="89"/>
      <c r="J10" s="89" t="s">
        <v>17</v>
      </c>
      <c r="K10" s="89"/>
      <c r="L10" s="89" t="s">
        <v>16</v>
      </c>
      <c r="M10" s="89"/>
      <c r="N10" s="89"/>
      <c r="O10" s="89"/>
      <c r="P10" s="89"/>
      <c r="Q10" s="90"/>
      <c r="R10" s="90"/>
      <c r="S10" s="90"/>
      <c r="T10" s="90"/>
      <c r="U10" s="93"/>
      <c r="V10" s="93"/>
      <c r="W10" s="74"/>
      <c r="AM10" s="8"/>
      <c r="AN10" s="7"/>
      <c r="AO10" s="7"/>
      <c r="AP10" s="8"/>
      <c r="AQ10" s="7"/>
      <c r="AR10" s="8"/>
      <c r="AS10" s="10"/>
    </row>
    <row r="11" spans="1:45" ht="12.75">
      <c r="A11" s="20"/>
      <c r="B11" s="38"/>
      <c r="C11" s="51" t="s">
        <v>40</v>
      </c>
      <c r="D11" s="52"/>
      <c r="E11" s="52"/>
      <c r="F11" s="52"/>
      <c r="G11" s="53"/>
      <c r="H11" s="25"/>
      <c r="I11" s="89"/>
      <c r="J11" s="89" t="s">
        <v>15</v>
      </c>
      <c r="K11" s="89"/>
      <c r="L11" s="88" t="s">
        <v>7</v>
      </c>
      <c r="M11" s="88" t="s">
        <v>6</v>
      </c>
      <c r="N11" s="88" t="s">
        <v>8</v>
      </c>
      <c r="O11" s="88" t="s">
        <v>29</v>
      </c>
      <c r="P11" s="89" t="s">
        <v>9</v>
      </c>
      <c r="Q11" s="90"/>
      <c r="R11" s="90"/>
      <c r="S11" s="90"/>
      <c r="T11" s="90"/>
      <c r="U11" s="93"/>
      <c r="V11" s="93"/>
      <c r="W11" s="74"/>
      <c r="AM11" s="8"/>
      <c r="AN11" s="11"/>
      <c r="AO11" s="12"/>
      <c r="AP11" s="8"/>
      <c r="AQ11" s="10"/>
      <c r="AR11" s="8"/>
      <c r="AS11" s="10"/>
    </row>
    <row r="12" spans="1:45" ht="13.5" thickBot="1">
      <c r="A12" s="20"/>
      <c r="B12" s="38"/>
      <c r="C12" s="53">
        <v>1</v>
      </c>
      <c r="D12" s="54" t="s">
        <v>51</v>
      </c>
      <c r="E12" s="55"/>
      <c r="F12" s="56"/>
      <c r="G12" s="55"/>
      <c r="H12" s="26"/>
      <c r="I12" s="89">
        <v>1</v>
      </c>
      <c r="J12" s="89" t="s">
        <v>12</v>
      </c>
      <c r="K12" s="89"/>
      <c r="L12" s="88">
        <v>-30</v>
      </c>
      <c r="M12" s="88">
        <v>15</v>
      </c>
      <c r="N12" s="88">
        <v>10</v>
      </c>
      <c r="O12" s="88">
        <v>5</v>
      </c>
      <c r="P12" s="89" t="s">
        <v>10</v>
      </c>
      <c r="Q12" s="90"/>
      <c r="R12" s="90"/>
      <c r="S12" s="90"/>
      <c r="T12" s="90"/>
      <c r="U12" s="93"/>
      <c r="V12" s="93"/>
      <c r="W12" s="74"/>
      <c r="AM12" s="8"/>
      <c r="AN12" s="11"/>
      <c r="AO12" s="12"/>
      <c r="AP12" s="8"/>
      <c r="AQ12" s="10"/>
      <c r="AR12" s="8"/>
      <c r="AS12" s="10"/>
    </row>
    <row r="13" spans="1:45" ht="13.5" thickBot="1">
      <c r="A13" s="20"/>
      <c r="B13" s="38"/>
      <c r="C13" s="53">
        <v>2</v>
      </c>
      <c r="D13" s="57" t="s">
        <v>41</v>
      </c>
      <c r="E13" s="14">
        <v>2</v>
      </c>
      <c r="F13" s="56"/>
      <c r="G13" s="55"/>
      <c r="H13" s="26"/>
      <c r="I13" s="89">
        <v>2</v>
      </c>
      <c r="J13" s="95" t="s">
        <v>13</v>
      </c>
      <c r="K13" s="89"/>
      <c r="L13" s="88">
        <v>-20</v>
      </c>
      <c r="M13" s="88">
        <v>25</v>
      </c>
      <c r="N13" s="88">
        <v>5</v>
      </c>
      <c r="O13" s="88">
        <v>15</v>
      </c>
      <c r="P13" s="89" t="s">
        <v>11</v>
      </c>
      <c r="Q13" s="90"/>
      <c r="R13" s="90"/>
      <c r="S13" s="90"/>
      <c r="T13" s="90"/>
      <c r="U13" s="93"/>
      <c r="V13" s="93"/>
      <c r="W13" s="74"/>
      <c r="AM13" s="8"/>
      <c r="AN13" s="11"/>
      <c r="AO13" s="12"/>
      <c r="AP13" s="8"/>
      <c r="AQ13" s="10"/>
      <c r="AR13" s="8"/>
      <c r="AS13" s="10"/>
    </row>
    <row r="14" spans="1:45" ht="12.75">
      <c r="A14" s="20"/>
      <c r="B14" s="38"/>
      <c r="C14" s="48">
        <v>3</v>
      </c>
      <c r="D14" s="49" t="s">
        <v>52</v>
      </c>
      <c r="E14" s="58"/>
      <c r="F14" s="59"/>
      <c r="G14" s="55"/>
      <c r="H14" s="26"/>
      <c r="I14" s="89">
        <v>3</v>
      </c>
      <c r="J14" s="89" t="s">
        <v>14</v>
      </c>
      <c r="K14" s="89"/>
      <c r="L14" s="88">
        <v>-10</v>
      </c>
      <c r="M14" s="88">
        <v>35</v>
      </c>
      <c r="N14" s="88">
        <v>2</v>
      </c>
      <c r="O14" s="88">
        <v>25</v>
      </c>
      <c r="P14" s="89"/>
      <c r="Q14" s="90"/>
      <c r="R14" s="90"/>
      <c r="S14" s="90"/>
      <c r="T14" s="90"/>
      <c r="U14" s="93"/>
      <c r="V14" s="93"/>
      <c r="W14" s="74"/>
      <c r="AM14" s="8"/>
      <c r="AN14" s="11"/>
      <c r="AO14" s="12"/>
      <c r="AP14" s="8"/>
      <c r="AQ14" s="10"/>
      <c r="AR14" s="8"/>
      <c r="AS14" s="10"/>
    </row>
    <row r="15" spans="1:45" ht="12.75">
      <c r="A15" s="20"/>
      <c r="B15" s="38"/>
      <c r="C15" s="38"/>
      <c r="D15" s="54"/>
      <c r="E15" s="54"/>
      <c r="F15" s="54"/>
      <c r="G15" s="54"/>
      <c r="H15" s="25"/>
      <c r="I15" s="89"/>
      <c r="J15" s="89"/>
      <c r="K15" s="88"/>
      <c r="L15" s="88"/>
      <c r="M15" s="88"/>
      <c r="N15" s="89"/>
      <c r="O15" s="89"/>
      <c r="P15" s="89"/>
      <c r="Q15" s="90"/>
      <c r="R15" s="90"/>
      <c r="S15" s="90"/>
      <c r="T15" s="90"/>
      <c r="U15" s="93"/>
      <c r="V15" s="93"/>
      <c r="W15" s="74"/>
      <c r="AM15" s="8"/>
      <c r="AN15" s="7"/>
      <c r="AO15" s="12"/>
      <c r="AP15" s="8"/>
      <c r="AQ15" s="10"/>
      <c r="AR15" s="8"/>
      <c r="AS15" s="10"/>
    </row>
    <row r="16" spans="1:45" ht="20.25">
      <c r="A16" s="20"/>
      <c r="B16" s="104" t="s">
        <v>37</v>
      </c>
      <c r="C16" s="104"/>
      <c r="D16" s="104"/>
      <c r="E16" s="104"/>
      <c r="F16" s="104"/>
      <c r="G16" s="104"/>
      <c r="H16" s="27"/>
      <c r="I16" s="94"/>
      <c r="J16" s="94"/>
      <c r="K16" s="94"/>
      <c r="L16" s="94"/>
      <c r="M16" s="94"/>
      <c r="N16" s="89"/>
      <c r="O16" s="89"/>
      <c r="P16" s="89"/>
      <c r="Q16" s="90"/>
      <c r="R16" s="90"/>
      <c r="S16" s="90"/>
      <c r="T16" s="90"/>
      <c r="U16" s="93"/>
      <c r="V16" s="93"/>
      <c r="W16" s="74"/>
      <c r="AM16" s="8"/>
      <c r="AN16" s="7"/>
      <c r="AO16" s="12"/>
      <c r="AP16" s="8"/>
      <c r="AQ16" s="10"/>
      <c r="AR16" s="8"/>
      <c r="AS16" s="10"/>
    </row>
    <row r="17" spans="1:23" ht="12.75">
      <c r="A17" s="20"/>
      <c r="B17" s="38"/>
      <c r="C17" s="38"/>
      <c r="D17" s="38"/>
      <c r="E17" s="38"/>
      <c r="F17" s="38"/>
      <c r="G17" s="38"/>
      <c r="H17" s="20"/>
      <c r="I17" s="89"/>
      <c r="J17" s="89" t="s">
        <v>17</v>
      </c>
      <c r="K17" s="89"/>
      <c r="L17" s="89" t="s">
        <v>16</v>
      </c>
      <c r="M17" s="89"/>
      <c r="N17" s="89"/>
      <c r="O17" s="89"/>
      <c r="P17" s="89"/>
      <c r="Q17" s="90"/>
      <c r="R17" s="90"/>
      <c r="S17" s="90"/>
      <c r="T17" s="90"/>
      <c r="U17" s="93"/>
      <c r="V17" s="93"/>
      <c r="W17" s="74"/>
    </row>
    <row r="18" spans="1:23" ht="12.75">
      <c r="A18" s="20"/>
      <c r="B18" s="38"/>
      <c r="C18" s="51" t="s">
        <v>36</v>
      </c>
      <c r="D18" s="52"/>
      <c r="E18" s="52"/>
      <c r="F18" s="60"/>
      <c r="G18" s="54"/>
      <c r="H18" s="25"/>
      <c r="I18" s="89"/>
      <c r="J18" s="89"/>
      <c r="K18" s="89"/>
      <c r="L18" s="88" t="s">
        <v>7</v>
      </c>
      <c r="M18" s="88" t="s">
        <v>6</v>
      </c>
      <c r="N18" s="88" t="s">
        <v>8</v>
      </c>
      <c r="O18" s="89"/>
      <c r="P18" s="89"/>
      <c r="Q18" s="90"/>
      <c r="R18" s="90"/>
      <c r="S18" s="90"/>
      <c r="T18" s="90"/>
      <c r="U18" s="93"/>
      <c r="V18" s="93"/>
      <c r="W18" s="74"/>
    </row>
    <row r="19" spans="1:23" ht="13.5" thickBot="1">
      <c r="A19" s="20"/>
      <c r="B19" s="38"/>
      <c r="C19" s="53">
        <v>1</v>
      </c>
      <c r="D19" s="54" t="s">
        <v>1</v>
      </c>
      <c r="E19" s="54"/>
      <c r="F19" s="61"/>
      <c r="G19" s="54"/>
      <c r="H19" s="25"/>
      <c r="I19" s="89">
        <v>1</v>
      </c>
      <c r="J19" s="89" t="s">
        <v>1</v>
      </c>
      <c r="K19" s="89"/>
      <c r="L19" s="88">
        <v>-30</v>
      </c>
      <c r="M19" s="88">
        <v>15</v>
      </c>
      <c r="N19" s="88">
        <v>10</v>
      </c>
      <c r="O19" s="89" t="s">
        <v>0</v>
      </c>
      <c r="P19" s="89"/>
      <c r="Q19" s="90"/>
      <c r="R19" s="90"/>
      <c r="S19" s="90"/>
      <c r="T19" s="90"/>
      <c r="U19" s="93"/>
      <c r="V19" s="93"/>
      <c r="W19" s="74"/>
    </row>
    <row r="20" spans="1:23" ht="13.5" thickBot="1">
      <c r="A20" s="20"/>
      <c r="B20" s="38"/>
      <c r="C20" s="53">
        <v>2</v>
      </c>
      <c r="D20" s="54" t="s">
        <v>2</v>
      </c>
      <c r="E20" s="14">
        <v>2</v>
      </c>
      <c r="F20" s="56"/>
      <c r="G20" s="55"/>
      <c r="H20" s="26"/>
      <c r="I20" s="89">
        <v>2</v>
      </c>
      <c r="J20" s="89" t="s">
        <v>2</v>
      </c>
      <c r="K20" s="89"/>
      <c r="L20" s="88">
        <v>-20</v>
      </c>
      <c r="M20" s="88">
        <v>25</v>
      </c>
      <c r="N20" s="88">
        <v>5</v>
      </c>
      <c r="O20" s="89"/>
      <c r="P20" s="89"/>
      <c r="Q20" s="90"/>
      <c r="R20" s="90"/>
      <c r="S20" s="90"/>
      <c r="T20" s="90"/>
      <c r="U20" s="93"/>
      <c r="V20" s="93"/>
      <c r="W20" s="74"/>
    </row>
    <row r="21" spans="1:23" ht="12.75">
      <c r="A21" s="20"/>
      <c r="B21" s="38"/>
      <c r="C21" s="48">
        <v>3</v>
      </c>
      <c r="D21" s="49" t="s">
        <v>3</v>
      </c>
      <c r="E21" s="49"/>
      <c r="F21" s="50"/>
      <c r="G21" s="54"/>
      <c r="H21" s="25"/>
      <c r="I21" s="89">
        <v>3</v>
      </c>
      <c r="J21" s="89" t="s">
        <v>3</v>
      </c>
      <c r="K21" s="89"/>
      <c r="L21" s="88">
        <v>-10</v>
      </c>
      <c r="M21" s="88">
        <v>35</v>
      </c>
      <c r="N21" s="88">
        <v>2</v>
      </c>
      <c r="O21" s="89"/>
      <c r="P21" s="89"/>
      <c r="Q21" s="90"/>
      <c r="R21" s="90"/>
      <c r="S21" s="90"/>
      <c r="T21" s="90"/>
      <c r="U21" s="93"/>
      <c r="V21" s="93"/>
      <c r="W21" s="74"/>
    </row>
    <row r="22" spans="1:23" ht="20.25">
      <c r="A22" s="20"/>
      <c r="B22" s="38"/>
      <c r="C22" s="38"/>
      <c r="D22" s="38"/>
      <c r="E22" s="38"/>
      <c r="F22" s="38"/>
      <c r="G22" s="38"/>
      <c r="H22" s="25"/>
      <c r="I22" s="96"/>
      <c r="J22" s="89"/>
      <c r="K22" s="89"/>
      <c r="L22" s="89"/>
      <c r="M22" s="89"/>
      <c r="N22" s="89"/>
      <c r="O22" s="89"/>
      <c r="P22" s="89"/>
      <c r="Q22" s="90"/>
      <c r="R22" s="90"/>
      <c r="S22" s="90"/>
      <c r="T22" s="90"/>
      <c r="U22" s="93"/>
      <c r="V22" s="93"/>
      <c r="W22" s="74"/>
    </row>
    <row r="23" spans="1:23" ht="20.25">
      <c r="A23" s="20"/>
      <c r="B23" s="104" t="s">
        <v>23</v>
      </c>
      <c r="C23" s="104"/>
      <c r="D23" s="104"/>
      <c r="E23" s="104"/>
      <c r="F23" s="104"/>
      <c r="G23" s="104"/>
      <c r="H23" s="36"/>
      <c r="I23" s="94"/>
      <c r="J23" s="94"/>
      <c r="K23" s="94"/>
      <c r="L23" s="94"/>
      <c r="M23" s="94"/>
      <c r="N23" s="89"/>
      <c r="O23" s="89"/>
      <c r="P23" s="89"/>
      <c r="Q23" s="90"/>
      <c r="R23" s="90"/>
      <c r="S23" s="90"/>
      <c r="T23" s="90"/>
      <c r="U23" s="93"/>
      <c r="V23" s="93"/>
      <c r="W23" s="74"/>
    </row>
    <row r="24" spans="1:23" ht="12.75">
      <c r="A24" s="20"/>
      <c r="B24" s="38"/>
      <c r="C24" s="62" t="s">
        <v>50</v>
      </c>
      <c r="D24" s="43"/>
      <c r="E24" s="43"/>
      <c r="F24" s="43"/>
      <c r="G24" s="43"/>
      <c r="H24" s="28"/>
      <c r="I24" s="88"/>
      <c r="J24" s="88" t="s">
        <v>17</v>
      </c>
      <c r="K24" s="88"/>
      <c r="L24" s="88" t="s">
        <v>16</v>
      </c>
      <c r="M24" s="88"/>
      <c r="N24" s="89"/>
      <c r="O24" s="89"/>
      <c r="P24" s="89"/>
      <c r="Q24" s="90"/>
      <c r="R24" s="90"/>
      <c r="S24" s="90"/>
      <c r="T24" s="90"/>
      <c r="U24" s="93"/>
      <c r="V24" s="93"/>
      <c r="W24" s="74"/>
    </row>
    <row r="25" spans="1:23" ht="12.75">
      <c r="A25" s="20"/>
      <c r="B25" s="38"/>
      <c r="C25" s="51" t="s">
        <v>38</v>
      </c>
      <c r="D25" s="63"/>
      <c r="E25" s="41"/>
      <c r="F25" s="42"/>
      <c r="G25" s="45"/>
      <c r="H25" s="28"/>
      <c r="I25" s="88"/>
      <c r="J25" s="88"/>
      <c r="K25" s="89"/>
      <c r="L25" s="88" t="s">
        <v>7</v>
      </c>
      <c r="M25" s="88" t="s">
        <v>6</v>
      </c>
      <c r="N25" s="88" t="s">
        <v>8</v>
      </c>
      <c r="O25" s="89"/>
      <c r="P25" s="89"/>
      <c r="Q25" s="90"/>
      <c r="R25" s="90"/>
      <c r="S25" s="90"/>
      <c r="T25" s="90"/>
      <c r="U25" s="93"/>
      <c r="V25" s="93"/>
      <c r="W25" s="74"/>
    </row>
    <row r="26" spans="1:23" ht="13.5" thickBot="1">
      <c r="A26" s="20"/>
      <c r="B26" s="38"/>
      <c r="C26" s="53">
        <v>2</v>
      </c>
      <c r="D26" s="54" t="s">
        <v>39</v>
      </c>
      <c r="E26" s="54"/>
      <c r="F26" s="61"/>
      <c r="G26" s="54"/>
      <c r="H26" s="25"/>
      <c r="I26" s="89">
        <v>2</v>
      </c>
      <c r="J26" s="89" t="s">
        <v>39</v>
      </c>
      <c r="K26" s="89"/>
      <c r="L26" s="88">
        <v>-20</v>
      </c>
      <c r="M26" s="88">
        <v>15</v>
      </c>
      <c r="N26" s="88">
        <v>10</v>
      </c>
      <c r="O26" s="89"/>
      <c r="P26" s="89"/>
      <c r="Q26" s="90"/>
      <c r="R26" s="90"/>
      <c r="S26" s="90"/>
      <c r="T26" s="90"/>
      <c r="U26" s="93"/>
      <c r="V26" s="93"/>
      <c r="W26" s="74"/>
    </row>
    <row r="27" spans="1:23" ht="13.5" thickBot="1">
      <c r="A27" s="20"/>
      <c r="B27" s="38"/>
      <c r="C27" s="53">
        <v>3</v>
      </c>
      <c r="D27" s="54" t="s">
        <v>5</v>
      </c>
      <c r="E27" s="14">
        <v>3</v>
      </c>
      <c r="F27" s="56"/>
      <c r="G27" s="55"/>
      <c r="H27" s="26"/>
      <c r="I27" s="89">
        <v>3</v>
      </c>
      <c r="J27" s="89" t="s">
        <v>5</v>
      </c>
      <c r="K27" s="89"/>
      <c r="L27" s="88">
        <v>-20</v>
      </c>
      <c r="M27" s="88">
        <v>25</v>
      </c>
      <c r="N27" s="88">
        <v>5</v>
      </c>
      <c r="O27" s="89"/>
      <c r="P27" s="89"/>
      <c r="Q27" s="90"/>
      <c r="R27" s="90"/>
      <c r="S27" s="90"/>
      <c r="T27" s="90"/>
      <c r="U27" s="93"/>
      <c r="V27" s="93"/>
      <c r="W27" s="74"/>
    </row>
    <row r="28" spans="1:23" ht="12.75">
      <c r="A28" s="20"/>
      <c r="B28" s="38"/>
      <c r="C28" s="48">
        <v>4</v>
      </c>
      <c r="D28" s="49" t="s">
        <v>4</v>
      </c>
      <c r="E28" s="49"/>
      <c r="F28" s="50"/>
      <c r="G28" s="54"/>
      <c r="H28" s="25"/>
      <c r="I28" s="89">
        <v>4</v>
      </c>
      <c r="J28" s="89" t="s">
        <v>4</v>
      </c>
      <c r="K28" s="89"/>
      <c r="L28" s="88">
        <v>-20</v>
      </c>
      <c r="M28" s="88">
        <v>35</v>
      </c>
      <c r="N28" s="88">
        <v>2</v>
      </c>
      <c r="O28" s="89"/>
      <c r="P28" s="89"/>
      <c r="Q28" s="90"/>
      <c r="R28" s="90"/>
      <c r="S28" s="90"/>
      <c r="T28" s="90"/>
      <c r="U28" s="93"/>
      <c r="V28" s="93"/>
      <c r="W28" s="74"/>
    </row>
    <row r="29" spans="1:23" ht="12.75">
      <c r="A29" s="20"/>
      <c r="B29" s="38"/>
      <c r="C29" s="38"/>
      <c r="D29" s="38"/>
      <c r="E29" s="38"/>
      <c r="F29" s="38"/>
      <c r="G29" s="38"/>
      <c r="H29" s="20"/>
      <c r="I29" s="89"/>
      <c r="J29" s="89"/>
      <c r="K29" s="89" t="s">
        <v>0</v>
      </c>
      <c r="L29" s="89"/>
      <c r="M29" s="89"/>
      <c r="N29" s="89"/>
      <c r="O29" s="89"/>
      <c r="P29" s="89"/>
      <c r="Q29" s="90"/>
      <c r="R29" s="90"/>
      <c r="S29" s="90"/>
      <c r="T29" s="90"/>
      <c r="U29" s="93"/>
      <c r="V29" s="93"/>
      <c r="W29" s="74"/>
    </row>
    <row r="30" spans="1:23" ht="20.25">
      <c r="A30" s="20"/>
      <c r="B30" s="104" t="s">
        <v>42</v>
      </c>
      <c r="C30" s="104"/>
      <c r="D30" s="104"/>
      <c r="E30" s="104"/>
      <c r="F30" s="104"/>
      <c r="G30" s="104"/>
      <c r="H30" s="27"/>
      <c r="I30" s="94"/>
      <c r="J30" s="94"/>
      <c r="K30" s="94"/>
      <c r="L30" s="94"/>
      <c r="M30" s="94"/>
      <c r="N30" s="89"/>
      <c r="O30" s="89"/>
      <c r="P30" s="89"/>
      <c r="Q30" s="90"/>
      <c r="R30" s="90"/>
      <c r="S30" s="90"/>
      <c r="T30" s="90"/>
      <c r="U30" s="93"/>
      <c r="V30" s="93"/>
      <c r="W30" s="74"/>
    </row>
    <row r="31" spans="1:23" ht="14.25" customHeight="1">
      <c r="A31" s="20"/>
      <c r="B31" s="62" t="s">
        <v>46</v>
      </c>
      <c r="C31" s="38"/>
      <c r="D31" s="38"/>
      <c r="E31" s="38"/>
      <c r="F31" s="38"/>
      <c r="G31" s="38"/>
      <c r="H31" s="20"/>
      <c r="I31" s="89"/>
      <c r="J31" s="89"/>
      <c r="K31" s="89"/>
      <c r="L31" s="89"/>
      <c r="M31" s="89"/>
      <c r="N31" s="89"/>
      <c r="O31" s="89"/>
      <c r="P31" s="89"/>
      <c r="Q31" s="90"/>
      <c r="R31" s="90"/>
      <c r="S31" s="90"/>
      <c r="T31" s="90"/>
      <c r="U31" s="97"/>
      <c r="V31" s="97"/>
      <c r="W31" s="79"/>
    </row>
    <row r="32" spans="1:23" ht="12.75">
      <c r="A32" s="20"/>
      <c r="H32" s="20"/>
      <c r="I32" s="89"/>
      <c r="J32" s="89"/>
      <c r="K32" s="89"/>
      <c r="L32" s="89"/>
      <c r="M32" s="89"/>
      <c r="N32" s="89"/>
      <c r="O32" s="89"/>
      <c r="P32" s="89"/>
      <c r="Q32" s="90"/>
      <c r="R32" s="90"/>
      <c r="S32" s="90"/>
      <c r="T32" s="90"/>
      <c r="U32" s="93"/>
      <c r="V32" s="93"/>
      <c r="W32" s="74"/>
    </row>
    <row r="33" spans="1:23" ht="12.75">
      <c r="A33" s="20"/>
      <c r="H33" s="20"/>
      <c r="I33" s="89"/>
      <c r="J33" s="89"/>
      <c r="K33" s="89"/>
      <c r="L33" s="89"/>
      <c r="M33" s="89"/>
      <c r="N33" s="89"/>
      <c r="O33" s="89"/>
      <c r="P33" s="89"/>
      <c r="Q33" s="90"/>
      <c r="R33" s="90"/>
      <c r="S33" s="90"/>
      <c r="T33" s="90"/>
      <c r="U33" s="93"/>
      <c r="V33" s="93"/>
      <c r="W33" s="74"/>
    </row>
    <row r="34" spans="1:23" ht="12.75">
      <c r="A34" s="20"/>
      <c r="H34" s="20"/>
      <c r="I34" s="89"/>
      <c r="J34" s="89"/>
      <c r="K34" s="89"/>
      <c r="L34" s="89"/>
      <c r="M34" s="89"/>
      <c r="N34" s="89"/>
      <c r="O34" s="89"/>
      <c r="P34" s="89"/>
      <c r="Q34" s="90"/>
      <c r="R34" s="90"/>
      <c r="S34" s="90"/>
      <c r="T34" s="90"/>
      <c r="U34" s="93"/>
      <c r="V34" s="93"/>
      <c r="W34" s="74"/>
    </row>
    <row r="35" spans="1:23" ht="12.75">
      <c r="A35" s="20"/>
      <c r="H35" s="20"/>
      <c r="I35" s="89"/>
      <c r="J35" s="89"/>
      <c r="K35" s="89"/>
      <c r="L35" s="89"/>
      <c r="M35" s="89"/>
      <c r="N35" s="89"/>
      <c r="O35" s="89"/>
      <c r="P35" s="89"/>
      <c r="Q35" s="90"/>
      <c r="R35" s="90"/>
      <c r="S35" s="90"/>
      <c r="T35" s="90"/>
      <c r="U35" s="93"/>
      <c r="V35" s="93"/>
      <c r="W35" s="74"/>
    </row>
    <row r="36" spans="1:23" ht="12.75">
      <c r="A36" s="20"/>
      <c r="H36" s="20"/>
      <c r="I36" s="89"/>
      <c r="J36" s="89"/>
      <c r="K36" s="89"/>
      <c r="L36" s="89"/>
      <c r="M36" s="89"/>
      <c r="N36" s="89"/>
      <c r="O36" s="89"/>
      <c r="P36" s="89"/>
      <c r="Q36" s="90"/>
      <c r="R36" s="90"/>
      <c r="S36" s="90"/>
      <c r="T36" s="90"/>
      <c r="U36" s="93"/>
      <c r="V36" s="93"/>
      <c r="W36" s="74"/>
    </row>
    <row r="37" spans="1:23" ht="12.75">
      <c r="A37" s="20"/>
      <c r="H37" s="20"/>
      <c r="I37" s="89"/>
      <c r="J37" s="89"/>
      <c r="K37" s="89"/>
      <c r="L37" s="89"/>
      <c r="M37" s="89"/>
      <c r="N37" s="89"/>
      <c r="O37" s="89"/>
      <c r="P37" s="89"/>
      <c r="Q37" s="90"/>
      <c r="R37" s="90"/>
      <c r="S37" s="90"/>
      <c r="T37" s="90"/>
      <c r="U37" s="93"/>
      <c r="V37" s="93"/>
      <c r="W37" s="74"/>
    </row>
    <row r="38" spans="1:23" ht="12.75">
      <c r="A38" s="20"/>
      <c r="H38" s="20"/>
      <c r="I38" s="89"/>
      <c r="J38" s="89"/>
      <c r="K38" s="89"/>
      <c r="L38" s="89"/>
      <c r="M38" s="89"/>
      <c r="N38" s="89"/>
      <c r="O38" s="89"/>
      <c r="P38" s="89"/>
      <c r="Q38" s="90"/>
      <c r="R38" s="90"/>
      <c r="S38" s="90"/>
      <c r="T38" s="90"/>
      <c r="U38" s="93"/>
      <c r="V38" s="93"/>
      <c r="W38" s="74"/>
    </row>
    <row r="39" spans="1:23" ht="12.75">
      <c r="A39" s="20"/>
      <c r="H39" s="20"/>
      <c r="I39" s="89"/>
      <c r="J39" s="89"/>
      <c r="K39" s="88" t="s">
        <v>21</v>
      </c>
      <c r="L39" s="89"/>
      <c r="M39" s="89" t="s">
        <v>26</v>
      </c>
      <c r="N39" s="89"/>
      <c r="O39" s="89" t="s">
        <v>27</v>
      </c>
      <c r="P39" s="89"/>
      <c r="Q39" s="90"/>
      <c r="R39" s="90"/>
      <c r="S39" s="90"/>
      <c r="T39" s="90"/>
      <c r="U39" s="93"/>
      <c r="V39" s="93"/>
      <c r="W39" s="74"/>
    </row>
    <row r="40" spans="1:23" ht="12.75">
      <c r="A40" s="20"/>
      <c r="H40" s="20"/>
      <c r="I40" s="89"/>
      <c r="J40" s="89"/>
      <c r="K40" s="89">
        <v>-26.67</v>
      </c>
      <c r="L40" s="89"/>
      <c r="M40" s="89">
        <v>-13.33</v>
      </c>
      <c r="N40" s="89"/>
      <c r="O40" s="98">
        <f>(VLOOKUP($E13,$I12:$N14,4,FALSE)+VLOOKUP($E20,$I19:$N21,4,FALSE)+VLOOKUP($E27,$I26:$N28,4,FALSE))/3</f>
        <v>-20</v>
      </c>
      <c r="P40" s="89" t="s">
        <v>19</v>
      </c>
      <c r="Q40" s="90"/>
      <c r="R40" s="90"/>
      <c r="S40" s="90"/>
      <c r="T40" s="90"/>
      <c r="U40" s="93"/>
      <c r="V40" s="93"/>
      <c r="W40" s="74"/>
    </row>
    <row r="41" spans="1:23" ht="12.75">
      <c r="A41" s="20"/>
      <c r="H41" s="20"/>
      <c r="I41" s="89"/>
      <c r="J41" s="89"/>
      <c r="K41" s="89">
        <v>10</v>
      </c>
      <c r="L41" s="89"/>
      <c r="M41" s="89">
        <v>2</v>
      </c>
      <c r="N41" s="89"/>
      <c r="O41" s="99">
        <f>(VLOOKUP($E13,$I12:$N14,6,FALSE)+VLOOKUP($E20,$I19:$N21,6,FALSE)+VLOOKUP($E27,$I26:$N28,6,FALSE))/3</f>
        <v>5</v>
      </c>
      <c r="P41" s="89" t="s">
        <v>18</v>
      </c>
      <c r="Q41" s="90"/>
      <c r="R41" s="90"/>
      <c r="S41" s="90"/>
      <c r="T41" s="90"/>
      <c r="U41" s="93"/>
      <c r="V41" s="93"/>
      <c r="W41" s="74"/>
    </row>
    <row r="42" spans="1:23" ht="12.75">
      <c r="A42" s="20"/>
      <c r="H42" s="20"/>
      <c r="I42" s="89"/>
      <c r="J42" s="89"/>
      <c r="K42" s="89">
        <v>15</v>
      </c>
      <c r="L42" s="89"/>
      <c r="M42" s="89">
        <v>35</v>
      </c>
      <c r="N42" s="89"/>
      <c r="O42" s="98">
        <f>(VLOOKUP($E13,$I12:$N14,5,FALSE)+VLOOKUP($E20,$I19:$N21,5,FALSE)+VLOOKUP($E27,$I26:$N28,5,FALSE))/3</f>
        <v>25</v>
      </c>
      <c r="P42" s="89" t="s">
        <v>20</v>
      </c>
      <c r="Q42" s="90"/>
      <c r="R42" s="90"/>
      <c r="S42" s="90"/>
      <c r="T42" s="90"/>
      <c r="U42" s="93"/>
      <c r="V42" s="93"/>
      <c r="W42" s="74"/>
    </row>
    <row r="43" spans="1:23" ht="12.75">
      <c r="A43" s="20"/>
      <c r="H43" s="20"/>
      <c r="I43" s="89"/>
      <c r="J43" s="89"/>
      <c r="K43" s="89"/>
      <c r="L43" s="89"/>
      <c r="M43" s="89"/>
      <c r="N43" s="89"/>
      <c r="O43" s="89"/>
      <c r="P43" s="89"/>
      <c r="Q43" s="90"/>
      <c r="R43" s="90"/>
      <c r="S43" s="90"/>
      <c r="T43" s="90"/>
      <c r="U43" s="93"/>
      <c r="V43" s="93"/>
      <c r="W43" s="74"/>
    </row>
    <row r="44" spans="1:23" ht="12.75">
      <c r="A44" s="20"/>
      <c r="H44" s="20"/>
      <c r="I44" s="89"/>
      <c r="J44" s="89"/>
      <c r="K44" s="89" t="s">
        <v>21</v>
      </c>
      <c r="L44" s="88"/>
      <c r="M44" s="88" t="s">
        <v>26</v>
      </c>
      <c r="N44" s="88"/>
      <c r="O44" s="88" t="s">
        <v>27</v>
      </c>
      <c r="P44" s="89"/>
      <c r="Q44" s="90"/>
      <c r="R44" s="90"/>
      <c r="S44" s="90"/>
      <c r="T44" s="90"/>
      <c r="U44" s="93"/>
      <c r="V44" s="93"/>
      <c r="W44" s="74"/>
    </row>
    <row r="45" spans="1:23" ht="12.75">
      <c r="A45" s="20"/>
      <c r="H45" s="20"/>
      <c r="I45" s="89"/>
      <c r="J45" s="88"/>
      <c r="K45" s="88" t="s">
        <v>24</v>
      </c>
      <c r="L45" s="88" t="s">
        <v>25</v>
      </c>
      <c r="M45" s="88" t="s">
        <v>24</v>
      </c>
      <c r="N45" s="88" t="s">
        <v>25</v>
      </c>
      <c r="O45" s="88" t="s">
        <v>24</v>
      </c>
      <c r="P45" s="88" t="s">
        <v>25</v>
      </c>
      <c r="Q45" s="90"/>
      <c r="R45" s="90"/>
      <c r="S45" s="90"/>
      <c r="T45" s="90"/>
      <c r="U45" s="93"/>
      <c r="V45" s="93"/>
      <c r="W45" s="74"/>
    </row>
    <row r="46" spans="1:23" ht="12.75">
      <c r="A46" s="20"/>
      <c r="H46" s="20"/>
      <c r="I46" s="89"/>
      <c r="J46" s="88">
        <v>1</v>
      </c>
      <c r="K46" s="100">
        <v>0</v>
      </c>
      <c r="L46" s="100">
        <f>K40</f>
        <v>-26.67</v>
      </c>
      <c r="M46" s="100">
        <v>0</v>
      </c>
      <c r="N46" s="100">
        <f>M40</f>
        <v>-13.33</v>
      </c>
      <c r="O46" s="100">
        <v>0</v>
      </c>
      <c r="P46" s="100">
        <f>O40</f>
        <v>-20</v>
      </c>
      <c r="Q46" s="90"/>
      <c r="R46" s="90"/>
      <c r="S46" s="90"/>
      <c r="T46" s="90"/>
      <c r="U46" s="93"/>
      <c r="V46" s="93"/>
      <c r="W46" s="74"/>
    </row>
    <row r="47" spans="1:23" ht="12.75">
      <c r="A47" s="20"/>
      <c r="H47" s="20"/>
      <c r="I47" s="89"/>
      <c r="J47" s="88">
        <v>2</v>
      </c>
      <c r="K47" s="100">
        <f>K41</f>
        <v>10</v>
      </c>
      <c r="L47" s="100">
        <v>0</v>
      </c>
      <c r="M47" s="100">
        <f>M41</f>
        <v>2</v>
      </c>
      <c r="N47" s="100">
        <v>0</v>
      </c>
      <c r="O47" s="100">
        <f>O41</f>
        <v>5</v>
      </c>
      <c r="P47" s="100">
        <v>0</v>
      </c>
      <c r="Q47" s="90"/>
      <c r="R47" s="90"/>
      <c r="S47" s="90"/>
      <c r="T47" s="90"/>
      <c r="U47" s="93"/>
      <c r="V47" s="93"/>
      <c r="W47" s="74"/>
    </row>
    <row r="48" spans="1:23" ht="14.25" customHeight="1">
      <c r="A48" s="20"/>
      <c r="H48" s="20"/>
      <c r="I48" s="89"/>
      <c r="J48" s="88">
        <v>3</v>
      </c>
      <c r="K48" s="100">
        <f>K47+((K47*L48)/ABS(L46))</f>
        <v>15.62429696287964</v>
      </c>
      <c r="L48" s="100">
        <f>K42</f>
        <v>15</v>
      </c>
      <c r="M48" s="100">
        <f>M47+((M47*N48)/ABS(N46))</f>
        <v>7.251312828207052</v>
      </c>
      <c r="N48" s="100">
        <f>M42</f>
        <v>35</v>
      </c>
      <c r="O48" s="100">
        <f>O47+((O47*P48)/ABS(P46))</f>
        <v>11.25</v>
      </c>
      <c r="P48" s="101">
        <f>O42</f>
        <v>25</v>
      </c>
      <c r="Q48" s="90"/>
      <c r="R48" s="90"/>
      <c r="S48" s="90"/>
      <c r="T48" s="90"/>
      <c r="U48" s="93"/>
      <c r="V48" s="93"/>
      <c r="W48" s="74"/>
    </row>
    <row r="49" spans="1:23" ht="12.75">
      <c r="A49" s="20"/>
      <c r="H49" s="20"/>
      <c r="I49" s="89"/>
      <c r="J49" s="88">
        <v>4</v>
      </c>
      <c r="K49" s="100">
        <v>30</v>
      </c>
      <c r="L49" s="100">
        <f>L48</f>
        <v>15</v>
      </c>
      <c r="M49" s="100">
        <v>30</v>
      </c>
      <c r="N49" s="100">
        <f>N48</f>
        <v>35</v>
      </c>
      <c r="O49" s="100">
        <v>30</v>
      </c>
      <c r="P49" s="100">
        <f>P48</f>
        <v>25</v>
      </c>
      <c r="Q49" s="90"/>
      <c r="R49" s="90"/>
      <c r="S49" s="90"/>
      <c r="T49" s="90"/>
      <c r="U49" s="93"/>
      <c r="V49" s="93"/>
      <c r="W49" s="74"/>
    </row>
    <row r="50" spans="1:23" ht="12.75">
      <c r="A50" s="20"/>
      <c r="H50" s="20"/>
      <c r="I50" s="89"/>
      <c r="J50" s="89"/>
      <c r="K50" s="89"/>
      <c r="L50" s="89"/>
      <c r="M50" s="89"/>
      <c r="N50" s="89"/>
      <c r="O50" s="89"/>
      <c r="P50" s="89"/>
      <c r="Q50" s="90"/>
      <c r="R50" s="90"/>
      <c r="S50" s="90"/>
      <c r="T50" s="90"/>
      <c r="U50" s="93"/>
      <c r="V50" s="93"/>
      <c r="W50" s="74"/>
    </row>
    <row r="51" spans="1:23" ht="12.75">
      <c r="A51" s="20"/>
      <c r="H51" s="20"/>
      <c r="I51" s="89"/>
      <c r="J51" s="89"/>
      <c r="K51" s="89"/>
      <c r="L51" s="89"/>
      <c r="M51" s="89"/>
      <c r="N51" s="89"/>
      <c r="O51" s="89"/>
      <c r="P51" s="89"/>
      <c r="Q51" s="90"/>
      <c r="R51" s="90"/>
      <c r="S51" s="90"/>
      <c r="T51" s="90"/>
      <c r="U51" s="93"/>
      <c r="V51" s="93"/>
      <c r="W51" s="74"/>
    </row>
    <row r="52" spans="1:23" ht="12.75">
      <c r="A52" s="20"/>
      <c r="H52" s="20"/>
      <c r="I52" s="73"/>
      <c r="J52" s="73"/>
      <c r="K52" s="73"/>
      <c r="L52" s="73"/>
      <c r="M52" s="73"/>
      <c r="N52" s="73"/>
      <c r="O52" s="73"/>
      <c r="P52" s="73"/>
      <c r="Q52" s="78"/>
      <c r="R52" s="74"/>
      <c r="S52" s="74"/>
      <c r="T52" s="74"/>
      <c r="U52" s="74"/>
      <c r="V52" s="74"/>
      <c r="W52" s="74"/>
    </row>
    <row r="53" spans="1:23" s="2" customFormat="1" ht="12.75">
      <c r="A53" s="35"/>
      <c r="D53" s="1"/>
      <c r="E53" s="1"/>
      <c r="F53" s="1"/>
      <c r="G53" s="1"/>
      <c r="H53" s="23"/>
      <c r="I53" s="77"/>
      <c r="J53" s="77"/>
      <c r="K53" s="77"/>
      <c r="L53" s="77"/>
      <c r="M53" s="77"/>
      <c r="N53" s="73"/>
      <c r="O53" s="73"/>
      <c r="P53" s="73"/>
      <c r="Q53" s="78"/>
      <c r="R53" s="74"/>
      <c r="S53" s="74"/>
      <c r="T53" s="74"/>
      <c r="U53" s="74"/>
      <c r="V53" s="74"/>
      <c r="W53" s="74"/>
    </row>
    <row r="54" spans="1:23" s="2" customFormat="1" ht="20.25">
      <c r="A54" s="35"/>
      <c r="B54" s="104" t="s">
        <v>30</v>
      </c>
      <c r="C54" s="104"/>
      <c r="D54" s="104"/>
      <c r="E54" s="104"/>
      <c r="F54" s="104"/>
      <c r="G54" s="104"/>
      <c r="H54" s="27"/>
      <c r="I54" s="76"/>
      <c r="J54" s="76"/>
      <c r="K54" s="76"/>
      <c r="L54" s="76"/>
      <c r="M54" s="76"/>
      <c r="N54" s="73"/>
      <c r="O54" s="73"/>
      <c r="P54" s="73"/>
      <c r="Q54" s="78"/>
      <c r="R54" s="74"/>
      <c r="S54" s="74"/>
      <c r="T54" s="74"/>
      <c r="U54" s="74"/>
      <c r="V54" s="74"/>
      <c r="W54" s="74"/>
    </row>
    <row r="55" spans="1:23" s="2" customFormat="1" ht="13.5" thickBot="1">
      <c r="A55" s="35"/>
      <c r="B55" s="64"/>
      <c r="C55" s="64"/>
      <c r="D55" s="65"/>
      <c r="E55" s="65"/>
      <c r="F55" s="65"/>
      <c r="G55" s="65"/>
      <c r="H55" s="29"/>
      <c r="I55" s="80"/>
      <c r="J55" s="80"/>
      <c r="K55" s="80"/>
      <c r="L55" s="80"/>
      <c r="M55" s="80"/>
      <c r="N55" s="78"/>
      <c r="O55" s="78"/>
      <c r="P55" s="78"/>
      <c r="Q55" s="78"/>
      <c r="R55" s="74"/>
      <c r="S55" s="74"/>
      <c r="T55" s="74"/>
      <c r="U55" s="74"/>
      <c r="V55" s="74"/>
      <c r="W55" s="74"/>
    </row>
    <row r="56" spans="1:17" s="2" customFormat="1" ht="13.5" thickBot="1">
      <c r="A56" s="35"/>
      <c r="B56" s="66" t="s">
        <v>47</v>
      </c>
      <c r="C56" s="64"/>
      <c r="D56" s="65"/>
      <c r="E56" s="37">
        <v>1500</v>
      </c>
      <c r="F56" s="67"/>
      <c r="G56" s="67"/>
      <c r="H56" s="30"/>
      <c r="I56" s="15"/>
      <c r="J56" s="3"/>
      <c r="K56" s="3"/>
      <c r="L56" s="81"/>
      <c r="M56" s="81"/>
      <c r="N56" s="15"/>
      <c r="O56" s="15"/>
      <c r="P56" s="15"/>
      <c r="Q56" s="15"/>
    </row>
    <row r="57" spans="1:17" s="2" customFormat="1" ht="12.75">
      <c r="A57" s="35"/>
      <c r="B57" s="66" t="s">
        <v>43</v>
      </c>
      <c r="C57" s="64"/>
      <c r="D57" s="65"/>
      <c r="E57" s="109">
        <f>E6*(VLOOKUP(E13,I12:O14,7,FALSE))</f>
        <v>900</v>
      </c>
      <c r="F57" s="68"/>
      <c r="G57" s="68"/>
      <c r="H57" s="31"/>
      <c r="I57" s="15"/>
      <c r="J57" s="3"/>
      <c r="K57" s="3"/>
      <c r="L57" s="81"/>
      <c r="M57" s="81"/>
      <c r="N57" s="15"/>
      <c r="O57" s="15"/>
      <c r="P57" s="15"/>
      <c r="Q57" s="15"/>
    </row>
    <row r="58" spans="1:17" s="2" customFormat="1" ht="12.75">
      <c r="A58" s="35"/>
      <c r="B58" s="66" t="s">
        <v>31</v>
      </c>
      <c r="C58" s="64"/>
      <c r="D58" s="65"/>
      <c r="E58" s="111">
        <f>O48/5</f>
        <v>2.25</v>
      </c>
      <c r="F58" s="69"/>
      <c r="G58" s="69"/>
      <c r="H58" s="32"/>
      <c r="I58" s="15"/>
      <c r="J58" s="3"/>
      <c r="K58" s="3"/>
      <c r="L58" s="81"/>
      <c r="M58" s="81"/>
      <c r="N58" s="15"/>
      <c r="O58" s="15"/>
      <c r="P58" s="15"/>
      <c r="Q58" s="15"/>
    </row>
    <row r="59" spans="1:17" s="2" customFormat="1" ht="12.75">
      <c r="A59" s="35"/>
      <c r="B59" s="66" t="s">
        <v>32</v>
      </c>
      <c r="C59" s="64"/>
      <c r="D59" s="65"/>
      <c r="E59" s="112">
        <f>ABS(P46)/100</f>
        <v>0.2</v>
      </c>
      <c r="F59" s="70"/>
      <c r="G59" s="70"/>
      <c r="H59" s="33"/>
      <c r="I59" s="15"/>
      <c r="J59" s="3"/>
      <c r="K59" s="3"/>
      <c r="L59" s="81"/>
      <c r="M59" s="81"/>
      <c r="N59" s="15"/>
      <c r="O59" s="15"/>
      <c r="P59" s="15"/>
      <c r="Q59" s="15"/>
    </row>
    <row r="60" spans="1:17" s="2" customFormat="1" ht="12.75">
      <c r="A60" s="35"/>
      <c r="B60" s="66" t="s">
        <v>33</v>
      </c>
      <c r="C60" s="64"/>
      <c r="D60" s="65"/>
      <c r="E60" s="112">
        <f>O42/100</f>
        <v>0.25</v>
      </c>
      <c r="F60" s="70"/>
      <c r="G60" s="70"/>
      <c r="H60" s="33"/>
      <c r="I60" s="15"/>
      <c r="J60" s="3"/>
      <c r="K60" s="3"/>
      <c r="L60" s="81"/>
      <c r="M60" s="81"/>
      <c r="N60" s="15"/>
      <c r="O60" s="15"/>
      <c r="P60" s="15"/>
      <c r="Q60" s="15"/>
    </row>
    <row r="61" spans="1:17" s="2" customFormat="1" ht="12.75">
      <c r="A61" s="35"/>
      <c r="B61" s="64"/>
      <c r="C61" s="64"/>
      <c r="D61" s="38"/>
      <c r="E61" s="38"/>
      <c r="F61" s="38"/>
      <c r="G61" s="38"/>
      <c r="H61" s="20"/>
      <c r="I61" s="3"/>
      <c r="J61" s="3"/>
      <c r="K61" s="3"/>
      <c r="L61" s="81"/>
      <c r="M61" s="81"/>
      <c r="N61" s="15"/>
      <c r="O61" s="15"/>
      <c r="P61" s="15"/>
      <c r="Q61" s="15"/>
    </row>
    <row r="62" spans="1:17" s="2" customFormat="1" ht="13.5" thickBot="1">
      <c r="A62" s="35"/>
      <c r="B62" s="64"/>
      <c r="C62" s="64"/>
      <c r="D62" s="38"/>
      <c r="E62" s="38"/>
      <c r="F62" s="38"/>
      <c r="G62" s="38"/>
      <c r="H62" s="20"/>
      <c r="I62" s="3"/>
      <c r="J62" s="3"/>
      <c r="K62" s="3"/>
      <c r="L62" s="81"/>
      <c r="M62" s="81"/>
      <c r="N62" s="15"/>
      <c r="O62" s="15"/>
      <c r="P62" s="15"/>
      <c r="Q62" s="15"/>
    </row>
    <row r="63" spans="1:17" s="2" customFormat="1" ht="18.75" thickBot="1">
      <c r="A63" s="35"/>
      <c r="B63" s="64"/>
      <c r="C63" s="71" t="s">
        <v>48</v>
      </c>
      <c r="D63" s="38"/>
      <c r="E63" s="110">
        <f>((E57-(E57/(1+E60)))*(48-E58))/(E56+(E57*E58*E59))</f>
        <v>4.322834645669292</v>
      </c>
      <c r="F63" s="72"/>
      <c r="G63" s="72"/>
      <c r="H63" s="34"/>
      <c r="I63" s="15"/>
      <c r="J63" s="82"/>
      <c r="K63" s="3"/>
      <c r="L63" s="81"/>
      <c r="M63" s="81"/>
      <c r="N63" s="15"/>
      <c r="O63" s="15"/>
      <c r="P63" s="15"/>
      <c r="Q63" s="15"/>
    </row>
    <row r="64" spans="1:17" s="2" customFormat="1" ht="12.75">
      <c r="A64" s="35"/>
      <c r="B64" s="107" t="s">
        <v>53</v>
      </c>
      <c r="C64" s="108"/>
      <c r="D64" s="108"/>
      <c r="E64" s="108"/>
      <c r="F64" s="108"/>
      <c r="G64" s="108"/>
      <c r="H64" s="29"/>
      <c r="I64" s="81"/>
      <c r="J64" s="81"/>
      <c r="K64" s="81"/>
      <c r="L64" s="81"/>
      <c r="M64" s="81"/>
      <c r="N64" s="15"/>
      <c r="O64" s="15"/>
      <c r="P64" s="15"/>
      <c r="Q64" s="15"/>
    </row>
    <row r="65" spans="1:17" s="2" customFormat="1" ht="12.75" customHeight="1">
      <c r="A65" s="35"/>
      <c r="B65" s="108"/>
      <c r="C65" s="108"/>
      <c r="D65" s="108"/>
      <c r="E65" s="108"/>
      <c r="F65" s="108"/>
      <c r="G65" s="108"/>
      <c r="H65" s="29"/>
      <c r="I65" s="81"/>
      <c r="J65" s="81"/>
      <c r="K65" s="81"/>
      <c r="L65" s="81"/>
      <c r="M65" s="81"/>
      <c r="N65" s="15"/>
      <c r="O65" s="15"/>
      <c r="P65" s="15"/>
      <c r="Q65" s="15"/>
    </row>
    <row r="66" spans="1:17" s="2" customFormat="1" ht="12.75">
      <c r="A66" s="35"/>
      <c r="B66" s="108"/>
      <c r="C66" s="108"/>
      <c r="D66" s="108"/>
      <c r="E66" s="108"/>
      <c r="F66" s="108"/>
      <c r="G66" s="108"/>
      <c r="H66" s="29"/>
      <c r="I66" s="81"/>
      <c r="J66" s="81"/>
      <c r="K66" s="81"/>
      <c r="L66" s="81"/>
      <c r="M66" s="81"/>
      <c r="N66" s="15"/>
      <c r="O66" s="15"/>
      <c r="P66" s="15"/>
      <c r="Q66" s="15"/>
    </row>
    <row r="67" spans="1:17" s="2" customFormat="1" ht="12.75" customHeight="1">
      <c r="A67" s="35"/>
      <c r="B67" s="108"/>
      <c r="C67" s="108"/>
      <c r="D67" s="108"/>
      <c r="E67" s="108"/>
      <c r="F67" s="108"/>
      <c r="G67" s="108"/>
      <c r="H67" s="29"/>
      <c r="I67" s="81"/>
      <c r="J67" s="81"/>
      <c r="K67" s="81"/>
      <c r="L67" s="81"/>
      <c r="M67" s="81"/>
      <c r="N67" s="15"/>
      <c r="O67" s="15"/>
      <c r="P67" s="15"/>
      <c r="Q67" s="15"/>
    </row>
    <row r="68" spans="1:17" s="2" customFormat="1" ht="12.75">
      <c r="A68" s="35"/>
      <c r="B68" s="108"/>
      <c r="C68" s="108"/>
      <c r="D68" s="108"/>
      <c r="E68" s="108"/>
      <c r="F68" s="108"/>
      <c r="G68" s="108"/>
      <c r="H68" s="29"/>
      <c r="I68" s="81"/>
      <c r="J68" s="81"/>
      <c r="K68" s="81"/>
      <c r="L68" s="81"/>
      <c r="M68" s="81"/>
      <c r="N68" s="15"/>
      <c r="O68" s="15"/>
      <c r="P68" s="15"/>
      <c r="Q68" s="15"/>
    </row>
    <row r="69" spans="1:17" s="2" customFormat="1" ht="12.75">
      <c r="A69" s="35"/>
      <c r="B69" s="35"/>
      <c r="C69" s="35"/>
      <c r="D69" s="35"/>
      <c r="E69" s="35"/>
      <c r="F69" s="35"/>
      <c r="G69" s="35"/>
      <c r="H69" s="35"/>
      <c r="I69" s="15"/>
      <c r="J69" s="15"/>
      <c r="K69" s="15"/>
      <c r="L69" s="15"/>
      <c r="M69" s="15"/>
      <c r="N69" s="15"/>
      <c r="O69" s="15"/>
      <c r="P69" s="15"/>
      <c r="Q69" s="15"/>
    </row>
    <row r="70" spans="1:18" s="2" customFormat="1" ht="12.75">
      <c r="A70" s="35"/>
      <c r="B70" s="35"/>
      <c r="C70" s="35"/>
      <c r="D70" s="35"/>
      <c r="E70" s="35"/>
      <c r="F70" s="35"/>
      <c r="G70" s="35"/>
      <c r="H70" s="35"/>
      <c r="I70" s="15"/>
      <c r="J70" s="15"/>
      <c r="K70" s="15"/>
      <c r="L70" s="15"/>
      <c r="M70" s="15"/>
      <c r="N70" s="15"/>
      <c r="O70" s="15"/>
      <c r="P70" s="15"/>
      <c r="Q70" s="15"/>
      <c r="R70" s="9"/>
    </row>
    <row r="71" spans="3:18" s="13" customFormat="1" ht="12.75">
      <c r="C71" s="106"/>
      <c r="D71" s="106"/>
      <c r="E71" s="106"/>
      <c r="F71" s="106"/>
      <c r="G71" s="106"/>
      <c r="H71" s="106"/>
      <c r="I71" s="106"/>
      <c r="J71" s="106"/>
      <c r="K71" s="106"/>
      <c r="L71" s="106"/>
      <c r="M71" s="106"/>
      <c r="N71" s="83"/>
      <c r="O71" s="83"/>
      <c r="P71" s="83"/>
      <c r="Q71" s="84"/>
      <c r="R71" s="16"/>
    </row>
    <row r="72" spans="1:18" s="13" customFormat="1" ht="12.75">
      <c r="A72" s="18"/>
      <c r="I72" s="85"/>
      <c r="J72" s="85"/>
      <c r="K72" s="85"/>
      <c r="L72" s="85"/>
      <c r="M72" s="85"/>
      <c r="N72" s="85"/>
      <c r="O72" s="85"/>
      <c r="P72" s="85"/>
      <c r="Q72" s="84"/>
      <c r="R72" s="16"/>
    </row>
    <row r="73" spans="3:18" s="13" customFormat="1" ht="12.75">
      <c r="C73" s="105"/>
      <c r="D73" s="105"/>
      <c r="E73" s="105"/>
      <c r="F73" s="105"/>
      <c r="G73" s="105"/>
      <c r="H73" s="105"/>
      <c r="I73" s="105"/>
      <c r="J73" s="105"/>
      <c r="K73" s="105"/>
      <c r="L73" s="105"/>
      <c r="M73" s="105"/>
      <c r="N73" s="85"/>
      <c r="O73" s="85"/>
      <c r="P73" s="85"/>
      <c r="Q73" s="84"/>
      <c r="R73" s="16"/>
    </row>
    <row r="74" spans="3:18" s="13" customFormat="1" ht="12.75">
      <c r="C74" s="17"/>
      <c r="D74" s="17"/>
      <c r="E74" s="17"/>
      <c r="F74" s="17"/>
      <c r="G74" s="17"/>
      <c r="H74" s="17"/>
      <c r="I74" s="86"/>
      <c r="J74" s="86"/>
      <c r="K74" s="86"/>
      <c r="L74" s="86"/>
      <c r="M74" s="86"/>
      <c r="N74" s="85"/>
      <c r="O74" s="85"/>
      <c r="P74" s="85"/>
      <c r="Q74" s="84"/>
      <c r="R74" s="16"/>
    </row>
    <row r="75" spans="3:18" s="13" customFormat="1" ht="12.75">
      <c r="C75" s="105"/>
      <c r="D75" s="105"/>
      <c r="E75" s="105"/>
      <c r="F75" s="105"/>
      <c r="G75" s="105"/>
      <c r="H75" s="105"/>
      <c r="I75" s="105"/>
      <c r="J75" s="105"/>
      <c r="K75" s="105"/>
      <c r="L75" s="105"/>
      <c r="M75" s="105"/>
      <c r="N75" s="85"/>
      <c r="O75" s="85"/>
      <c r="P75" s="85"/>
      <c r="Q75" s="84"/>
      <c r="R75" s="16"/>
    </row>
    <row r="76" spans="3:18" s="13" customFormat="1" ht="12.75">
      <c r="C76" s="17"/>
      <c r="D76" s="17"/>
      <c r="E76" s="17"/>
      <c r="F76" s="17"/>
      <c r="G76" s="17"/>
      <c r="H76" s="17"/>
      <c r="I76" s="86"/>
      <c r="J76" s="86"/>
      <c r="K76" s="86"/>
      <c r="L76" s="86"/>
      <c r="M76" s="86"/>
      <c r="N76" s="85"/>
      <c r="O76" s="85"/>
      <c r="P76" s="85"/>
      <c r="Q76" s="84"/>
      <c r="R76" s="16"/>
    </row>
    <row r="77" spans="3:18" s="13" customFormat="1" ht="12.75">
      <c r="C77" s="105"/>
      <c r="D77" s="105"/>
      <c r="E77" s="105"/>
      <c r="F77" s="105"/>
      <c r="G77" s="105"/>
      <c r="H77" s="105"/>
      <c r="I77" s="105"/>
      <c r="J77" s="105"/>
      <c r="K77" s="105"/>
      <c r="L77" s="105"/>
      <c r="M77" s="105"/>
      <c r="N77" s="85"/>
      <c r="O77" s="85"/>
      <c r="P77" s="85"/>
      <c r="Q77" s="84"/>
      <c r="R77" s="16"/>
    </row>
    <row r="78" spans="9:18" s="13" customFormat="1" ht="12.75">
      <c r="I78" s="85"/>
      <c r="J78" s="85"/>
      <c r="K78" s="85"/>
      <c r="L78" s="85"/>
      <c r="M78" s="85"/>
      <c r="N78" s="85"/>
      <c r="O78" s="85"/>
      <c r="P78" s="85"/>
      <c r="Q78" s="84"/>
      <c r="R78" s="16"/>
    </row>
    <row r="79" spans="17:19" ht="18">
      <c r="Q79" s="87"/>
      <c r="R79" s="4"/>
      <c r="S79" s="5"/>
    </row>
    <row r="80" spans="17:19" ht="18">
      <c r="Q80" s="87"/>
      <c r="R80" s="4"/>
      <c r="S80" s="5"/>
    </row>
    <row r="82" ht="59.25" customHeight="1"/>
    <row r="84" ht="99" customHeight="1"/>
    <row r="85" ht="14.25" customHeight="1"/>
    <row r="86" ht="99" customHeight="1"/>
    <row r="87" ht="13.5" customHeight="1"/>
    <row r="88" ht="90.75" customHeight="1"/>
  </sheetData>
  <sheetProtection password="F06A" sheet="1" objects="1" scenarios="1"/>
  <protectedRanges>
    <protectedRange sqref="E6 E13 E20 E27" name="Range1"/>
  </protectedRanges>
  <mergeCells count="13">
    <mergeCell ref="B54:G54"/>
    <mergeCell ref="C73:M73"/>
    <mergeCell ref="C77:M77"/>
    <mergeCell ref="C75:M75"/>
    <mergeCell ref="C71:M71"/>
    <mergeCell ref="B64:G68"/>
    <mergeCell ref="B1:G1"/>
    <mergeCell ref="B2:G2"/>
    <mergeCell ref="B30:G30"/>
    <mergeCell ref="B23:G23"/>
    <mergeCell ref="B16:G16"/>
    <mergeCell ref="B9:G9"/>
    <mergeCell ref="B3:G3"/>
  </mergeCells>
  <printOptions/>
  <pageMargins left="0.75" right="0.75" top="1" bottom="1" header="0.5" footer="0.5"/>
  <pageSetup horizontalDpi="600" verticalDpi="600" orientation="portrait" paperSize="9" r:id="rId2"/>
  <ignoredErrors>
    <ignoredError sqref="E58:E60" unlockedFormula="1"/>
    <ignoredError sqref="L48:M48 N48:O4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Cambashi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dc:creator>
  <cp:keywords/>
  <dc:description/>
  <cp:lastModifiedBy>frittsm</cp:lastModifiedBy>
  <dcterms:created xsi:type="dcterms:W3CDTF">2005-08-15T10:54:14Z</dcterms:created>
  <dcterms:modified xsi:type="dcterms:W3CDTF">2005-09-16T18:42:03Z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